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060"/>
  </bookViews>
  <sheets>
    <sheet name="성적입력" sheetId="1" r:id="rId1"/>
    <sheet name="등급기준표" sheetId="2" r:id="rId2"/>
    <sheet name="등급기준표2" sheetId="3" r:id="rId3"/>
    <sheet name="Sheet1" sheetId="4" r:id="rId4"/>
  </sheets>
  <definedNames>
    <definedName name="_xlnm.Print_Area" localSheetId="0">성적입력!$A$1:$J$27</definedName>
  </definedNames>
  <calcPr calcId="162913"/>
</workbook>
</file>

<file path=xl/calcChain.xml><?xml version="1.0" encoding="utf-8"?>
<calcChain xmlns="http://schemas.openxmlformats.org/spreadsheetml/2006/main">
  <c r="P5" i="1" l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 l="1"/>
  <c r="N9" i="1" s="1"/>
  <c r="M8" i="1"/>
  <c r="N8" i="1" s="1"/>
  <c r="M7" i="1"/>
  <c r="N7" i="1" s="1"/>
  <c r="M6" i="1"/>
  <c r="N6" i="1" s="1"/>
  <c r="M5" i="1"/>
  <c r="N5" i="1" s="1"/>
  <c r="O5" i="1" l="1"/>
  <c r="Q5" i="1" s="1"/>
  <c r="R5" i="1" l="1"/>
  <c r="M22" i="1" s="1"/>
  <c r="B24" i="1" s="1"/>
  <c r="C24" i="1" s="1"/>
  <c r="G24" i="1" l="1"/>
  <c r="H24" i="1"/>
  <c r="I24" i="1"/>
  <c r="E24" i="1"/>
</calcChain>
</file>

<file path=xl/sharedStrings.xml><?xml version="1.0" encoding="utf-8"?>
<sst xmlns="http://schemas.openxmlformats.org/spreadsheetml/2006/main" count="66" uniqueCount="59">
  <si>
    <t>등급</t>
    <phoneticPr fontId="6" type="noConversion"/>
  </si>
  <si>
    <t>2. 학교생활기록부 환산점수</t>
    <phoneticPr fontId="1" type="noConversion"/>
  </si>
  <si>
    <t>등급</t>
    <phoneticPr fontId="1" type="noConversion"/>
  </si>
  <si>
    <t>등급</t>
    <phoneticPr fontId="1" type="noConversion"/>
  </si>
  <si>
    <t>등급평점</t>
    <phoneticPr fontId="1" type="noConversion"/>
  </si>
  <si>
    <t>환산점수</t>
    <phoneticPr fontId="1" type="noConversion"/>
  </si>
  <si>
    <t>2. 환산점수에 따른 최종등급 및 기준득점</t>
    <phoneticPr fontId="1" type="noConversion"/>
  </si>
  <si>
    <t>과목별환산배점</t>
    <phoneticPr fontId="1" type="noConversion"/>
  </si>
  <si>
    <t>3. 성적 계산방법</t>
    <phoneticPr fontId="1" type="noConversion"/>
  </si>
  <si>
    <t>1. 학생부 등급평점</t>
    <phoneticPr fontId="1" type="noConversion"/>
  </si>
  <si>
    <t>성적테이블</t>
    <phoneticPr fontId="1" type="noConversion"/>
  </si>
  <si>
    <t>3. 등급별 기준득점(수시)</t>
    <phoneticPr fontId="1" type="noConversion"/>
  </si>
  <si>
    <t>교과</t>
    <phoneticPr fontId="6" type="noConversion"/>
  </si>
  <si>
    <t>수시</t>
    <phoneticPr fontId="1" type="noConversion"/>
  </si>
  <si>
    <t>구분</t>
    <phoneticPr fontId="1" type="noConversion"/>
  </si>
  <si>
    <t>전학년</t>
    <phoneticPr fontId="1" type="noConversion"/>
  </si>
  <si>
    <t>체육교육과</t>
    <phoneticPr fontId="6" type="noConversion"/>
  </si>
  <si>
    <t xml:space="preserve"> 1) 교과목 반영방법, 등급배점, 환산등급 및 기준득점 등은 입시요강을 참고해주세요.</t>
    <phoneticPr fontId="6" type="noConversion"/>
  </si>
  <si>
    <t xml:space="preserve"> 2) 학생부를 본교 환산점수로 산출하는 방법은 다음과 같습니다.</t>
    <phoneticPr fontId="6" type="noConversion"/>
  </si>
  <si>
    <t>1. 수시</t>
    <phoneticPr fontId="1" type="noConversion"/>
  </si>
  <si>
    <t>2. 정시</t>
    <phoneticPr fontId="1" type="noConversion"/>
  </si>
  <si>
    <t>체육특기자</t>
    <phoneticPr fontId="1" type="noConversion"/>
  </si>
  <si>
    <t>나. 점수 산출 방법</t>
    <phoneticPr fontId="6" type="noConversion"/>
  </si>
  <si>
    <t>국/수/영/사,과,한국사</t>
    <phoneticPr fontId="1" type="noConversion"/>
  </si>
  <si>
    <t>과목</t>
    <phoneticPr fontId="1" type="noConversion"/>
  </si>
  <si>
    <t>환산점수x단위</t>
    <phoneticPr fontId="1" type="noConversion"/>
  </si>
  <si>
    <t>점수합계</t>
    <phoneticPr fontId="1" type="noConversion"/>
  </si>
  <si>
    <t>단위수합계</t>
    <phoneticPr fontId="1" type="noConversion"/>
  </si>
  <si>
    <t>계산</t>
    <phoneticPr fontId="1" type="noConversion"/>
  </si>
  <si>
    <t>이외의 학과</t>
    <phoneticPr fontId="1" type="noConversion"/>
  </si>
  <si>
    <t>목회자추천자
미래인재</t>
    <phoneticPr fontId="6" type="noConversion"/>
  </si>
  <si>
    <t xml:space="preserve">석차등급 환산 평균점수 = </t>
    <phoneticPr fontId="1" type="noConversion"/>
  </si>
  <si>
    <t>∑(반영 과목별 석차등급 환산점수 × 과목별 이수단위)</t>
    <phoneticPr fontId="1" type="noConversion"/>
  </si>
  <si>
    <t>모든 반영과목의 이수단위 합</t>
    <phoneticPr fontId="1" type="noConversion"/>
  </si>
  <si>
    <t>(소수점 셋째자리에서 반올림)</t>
    <phoneticPr fontId="1" type="noConversion"/>
  </si>
  <si>
    <t xml:space="preserve"> 3) 석차등급이 없는 과목(진로선택과목, 전문교과반영, 이수과목 등)은 제외합니다.</t>
    <phoneticPr fontId="6" type="noConversion"/>
  </si>
  <si>
    <t xml:space="preserve"> 4) 도덕/역사교과는 사회교과에 포함됩니다.</t>
    <phoneticPr fontId="1" type="noConversion"/>
  </si>
  <si>
    <t xml:space="preserve"> 5) 반영과목이 없는 경우 기본점수(이수단위 1, 석차등급 9)로 반영합니다.</t>
    <phoneticPr fontId="6" type="noConversion"/>
  </si>
  <si>
    <t>석차등급</t>
    <phoneticPr fontId="1" type="noConversion"/>
  </si>
  <si>
    <t>이수단위</t>
    <phoneticPr fontId="1" type="noConversion"/>
  </si>
  <si>
    <t>1. 성적입력(국/수/영/사,과,한국사 과목의 등급과 이수단위 숫자만 기입하세요.)</t>
    <phoneticPr fontId="1" type="noConversion"/>
  </si>
  <si>
    <t>12과목
환산점수</t>
    <phoneticPr fontId="1" type="noConversion"/>
  </si>
  <si>
    <t>과목 1</t>
    <phoneticPr fontId="1" type="noConversion"/>
  </si>
  <si>
    <t>과목 2</t>
    <phoneticPr fontId="1" type="noConversion"/>
  </si>
  <si>
    <t>과목 3</t>
    <phoneticPr fontId="1" type="noConversion"/>
  </si>
  <si>
    <t>과목 4</t>
    <phoneticPr fontId="1" type="noConversion"/>
  </si>
  <si>
    <t>과목 5</t>
    <phoneticPr fontId="1" type="noConversion"/>
  </si>
  <si>
    <t>과목 6</t>
    <phoneticPr fontId="1" type="noConversion"/>
  </si>
  <si>
    <t>과목 7</t>
    <phoneticPr fontId="1" type="noConversion"/>
  </si>
  <si>
    <t>과목 8</t>
    <phoneticPr fontId="1" type="noConversion"/>
  </si>
  <si>
    <t>과목 9</t>
    <phoneticPr fontId="1" type="noConversion"/>
  </si>
  <si>
    <t>과목 10</t>
    <phoneticPr fontId="1" type="noConversion"/>
  </si>
  <si>
    <t>과목 11</t>
    <phoneticPr fontId="1" type="noConversion"/>
  </si>
  <si>
    <t>과목 12</t>
    <phoneticPr fontId="1" type="noConversion"/>
  </si>
  <si>
    <t>※ 수시모집 : 3학년 1학기까지, 총 12개 과목 반영(졸업생 포함)</t>
  </si>
  <si>
    <r>
      <t>※</t>
    </r>
    <r>
      <rPr>
        <b/>
        <sz val="9"/>
        <color theme="1"/>
        <rFont val="맑은 고딕"/>
        <family val="3"/>
        <charset val="129"/>
        <scheme val="minor"/>
      </rPr>
      <t xml:space="preserve"> 국/수/영/사,과,한국사</t>
    </r>
    <r>
      <rPr>
        <sz val="9"/>
        <color theme="1"/>
        <rFont val="맑은 고딕"/>
        <family val="3"/>
        <charset val="129"/>
        <scheme val="minor"/>
      </rPr>
      <t xml:space="preserve"> 과목 중 학년, 학기별로 석차등급이 가장 좋은 12과목을 선정해서 숫자 등급과 단위를 기입해주세요.</t>
    </r>
    <phoneticPr fontId="1" type="noConversion"/>
  </si>
  <si>
    <t>가. 수시 - 3학년 1학기까지 반영</t>
    <phoneticPr fontId="1" type="noConversion"/>
  </si>
  <si>
    <t>전형/학부/과</t>
    <phoneticPr fontId="6" type="noConversion"/>
  </si>
  <si>
    <t>연기예술학과, 영화영상학과
실용음악예술학과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</si>
</sst>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);[Red]\(0.00\)"/>
    <numFmt numFmtId="177" formatCode="0.0_);[Red]\(0.0\)"/>
    <numFmt numFmtId="178" formatCode="#&quot;등급&quot;"/>
    <numFmt numFmtId="179" formatCode="####&quot;점&quot;"/>
    <numFmt numFmtId="180" formatCode="0.0_ "/>
  </numFmts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9"/>
      <name val="돋움"/>
      <family val="3"/>
      <charset val="129"/>
    </font>
    <font>
      <b/>
      <sz val="12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ck">
        <color theme="6" tint="-0.499984740745262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ck">
        <color theme="6" tint="-0.499984740745262"/>
      </top>
      <bottom style="thin">
        <color indexed="64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ck">
        <color theme="6" tint="-0.499984740745262"/>
      </bottom>
      <diagonal/>
    </border>
    <border>
      <left style="thick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ck">
        <color rgb="FF006600"/>
      </right>
      <top style="thin">
        <color rgb="FF006600"/>
      </top>
      <bottom style="thin">
        <color rgb="FF006600"/>
      </bottom>
      <diagonal/>
    </border>
    <border>
      <left style="thick">
        <color rgb="FF006600"/>
      </left>
      <right style="thin">
        <color rgb="FF006600"/>
      </right>
      <top style="thick">
        <color rgb="FF006600"/>
      </top>
      <bottom style="thin">
        <color rgb="FF006600"/>
      </bottom>
      <diagonal/>
    </border>
    <border>
      <left style="thin">
        <color rgb="FF006600"/>
      </left>
      <right style="thick">
        <color rgb="FF006600"/>
      </right>
      <top style="thick">
        <color rgb="FF006600"/>
      </top>
      <bottom style="thin">
        <color rgb="FF006600"/>
      </bottom>
      <diagonal/>
    </border>
    <border>
      <left style="thick">
        <color rgb="FF006600"/>
      </left>
      <right style="thin">
        <color rgb="FF006600"/>
      </right>
      <top style="thin">
        <color rgb="FF006600"/>
      </top>
      <bottom style="thick">
        <color rgb="FF006600"/>
      </bottom>
      <diagonal/>
    </border>
    <border>
      <left style="thin">
        <color rgb="FF006600"/>
      </left>
      <right style="thick">
        <color rgb="FF006600"/>
      </right>
      <top style="thin">
        <color rgb="FF006600"/>
      </top>
      <bottom style="thick">
        <color rgb="FF0066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ck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ck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 style="thin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rgb="FF002060"/>
      </left>
      <right/>
      <top style="thick">
        <color rgb="FF002060"/>
      </top>
      <bottom style="thin">
        <color rgb="FF002060"/>
      </bottom>
      <diagonal/>
    </border>
    <border>
      <left/>
      <right/>
      <top style="thick">
        <color rgb="FF002060"/>
      </top>
      <bottom style="thin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72">
    <xf numFmtId="0" fontId="0" fillId="0" borderId="0" xfId="0">
      <alignment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10" fillId="4" borderId="3" xfId="0" applyNumberFormat="1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0" fillId="5" borderId="0" xfId="0" applyFill="1">
      <alignment vertical="center"/>
    </xf>
    <xf numFmtId="0" fontId="2" fillId="5" borderId="0" xfId="0" applyFont="1" applyFill="1">
      <alignment vertical="center"/>
    </xf>
    <xf numFmtId="0" fontId="8" fillId="5" borderId="0" xfId="0" applyFont="1" applyFill="1" applyAlignment="1">
      <alignment vertical="center"/>
    </xf>
    <xf numFmtId="176" fontId="0" fillId="3" borderId="0" xfId="0" applyNumberFormat="1" applyFill="1" applyBorder="1" applyAlignment="1">
      <alignment horizontal="center" vertical="center"/>
    </xf>
    <xf numFmtId="177" fontId="0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2" fillId="3" borderId="0" xfId="0" applyNumberFormat="1" applyFont="1" applyFill="1">
      <alignment vertical="center"/>
    </xf>
    <xf numFmtId="176" fontId="2" fillId="3" borderId="0" xfId="0" applyNumberFormat="1" applyFont="1" applyFill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10" fillId="4" borderId="1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179" fontId="10" fillId="4" borderId="14" xfId="0" applyNumberFormat="1" applyFont="1" applyFill="1" applyBorder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179" fontId="10" fillId="6" borderId="14" xfId="0" applyNumberFormat="1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2" fillId="0" borderId="14" xfId="4" applyBorder="1" applyAlignment="1">
      <alignment horizontal="center" vertical="center"/>
    </xf>
    <xf numFmtId="0" fontId="12" fillId="0" borderId="14" xfId="4" applyNumberFormat="1" applyBorder="1" applyAlignment="1">
      <alignment horizontal="center" vertical="center"/>
    </xf>
    <xf numFmtId="0" fontId="12" fillId="0" borderId="14" xfId="4" applyNumberFormat="1" applyFill="1" applyBorder="1" applyAlignment="1">
      <alignment horizontal="center" vertical="center"/>
    </xf>
    <xf numFmtId="0" fontId="12" fillId="0" borderId="14" xfId="4" applyFill="1" applyBorder="1" applyAlignment="1">
      <alignment horizontal="center" vertical="center"/>
    </xf>
    <xf numFmtId="178" fontId="12" fillId="0" borderId="16" xfId="4" applyNumberFormat="1" applyBorder="1" applyAlignment="1">
      <alignment horizontal="center" vertical="center"/>
    </xf>
    <xf numFmtId="0" fontId="12" fillId="0" borderId="17" xfId="4" applyNumberFormat="1" applyFill="1" applyBorder="1" applyAlignment="1">
      <alignment horizontal="center" vertical="center"/>
    </xf>
    <xf numFmtId="0" fontId="12" fillId="0" borderId="17" xfId="4" applyFill="1" applyBorder="1" applyAlignment="1">
      <alignment horizontal="center" vertical="center"/>
    </xf>
    <xf numFmtId="178" fontId="12" fillId="0" borderId="18" xfId="4" applyNumberFormat="1" applyBorder="1" applyAlignment="1">
      <alignment horizontal="center" vertical="center"/>
    </xf>
    <xf numFmtId="0" fontId="12" fillId="0" borderId="19" xfId="4" applyNumberFormat="1" applyBorder="1" applyAlignment="1">
      <alignment horizontal="center" vertical="center"/>
    </xf>
    <xf numFmtId="0" fontId="12" fillId="0" borderId="20" xfId="4" applyFill="1" applyBorder="1" applyAlignment="1">
      <alignment horizontal="center" vertical="center"/>
    </xf>
    <xf numFmtId="0" fontId="12" fillId="0" borderId="19" xfId="4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176" fontId="10" fillId="3" borderId="0" xfId="0" applyNumberFormat="1" applyFont="1" applyFill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14" xfId="0" applyNumberFormat="1" applyFill="1" applyBorder="1" applyAlignment="1">
      <alignment horizontal="center" vertical="center"/>
    </xf>
    <xf numFmtId="0" fontId="0" fillId="8" borderId="19" xfId="0" applyNumberForma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177" fontId="0" fillId="0" borderId="11" xfId="0" applyNumberFormat="1" applyFill="1" applyBorder="1" applyAlignment="1">
      <alignment horizontal="center" vertical="center"/>
    </xf>
    <xf numFmtId="179" fontId="10" fillId="4" borderId="13" xfId="0" applyNumberFormat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176" fontId="0" fillId="3" borderId="0" xfId="0" applyNumberFormat="1" applyFill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79" fontId="17" fillId="4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176" fontId="7" fillId="2" borderId="54" xfId="0" applyNumberFormat="1" applyFont="1" applyFill="1" applyBorder="1" applyAlignment="1">
      <alignment horizontal="center" vertical="center" wrapText="1"/>
    </xf>
    <xf numFmtId="0" fontId="0" fillId="3" borderId="52" xfId="0" applyFill="1" applyBorder="1">
      <alignment vertical="center"/>
    </xf>
    <xf numFmtId="180" fontId="16" fillId="7" borderId="76" xfId="0" applyNumberFormat="1" applyFont="1" applyFill="1" applyBorder="1" applyAlignment="1">
      <alignment horizontal="center" vertical="center"/>
    </xf>
    <xf numFmtId="176" fontId="0" fillId="3" borderId="76" xfId="0" applyNumberFormat="1" applyFill="1" applyBorder="1" applyAlignment="1">
      <alignment horizontal="center" vertical="center"/>
    </xf>
    <xf numFmtId="176" fontId="0" fillId="3" borderId="71" xfId="0" applyNumberFormat="1" applyFill="1" applyBorder="1" applyAlignment="1">
      <alignment horizontal="center" vertical="center"/>
    </xf>
    <xf numFmtId="176" fontId="21" fillId="2" borderId="75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12" fillId="3" borderId="0" xfId="0" applyFont="1" applyFill="1">
      <alignment vertical="center"/>
    </xf>
    <xf numFmtId="0" fontId="12" fillId="3" borderId="0" xfId="0" applyFont="1" applyFill="1" applyBorder="1">
      <alignment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vertical="center"/>
    </xf>
    <xf numFmtId="0" fontId="25" fillId="3" borderId="0" xfId="0" applyFont="1" applyFill="1" applyBorder="1" applyAlignment="1">
      <alignment vertical="center"/>
    </xf>
    <xf numFmtId="0" fontId="27" fillId="3" borderId="52" xfId="0" applyFont="1" applyFill="1" applyBorder="1">
      <alignment vertical="center"/>
    </xf>
    <xf numFmtId="0" fontId="28" fillId="3" borderId="0" xfId="0" applyFont="1" applyFill="1" applyAlignment="1">
      <alignment vertical="center"/>
    </xf>
    <xf numFmtId="0" fontId="24" fillId="3" borderId="0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right" vertical="center"/>
    </xf>
    <xf numFmtId="0" fontId="24" fillId="3" borderId="78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20" fillId="2" borderId="64" xfId="0" applyFont="1" applyFill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/>
    </xf>
    <xf numFmtId="0" fontId="20" fillId="2" borderId="62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48" xfId="0" applyNumberFormat="1" applyFont="1" applyFill="1" applyBorder="1" applyAlignment="1">
      <alignment horizontal="center" vertical="center"/>
    </xf>
    <xf numFmtId="178" fontId="3" fillId="3" borderId="47" xfId="0" applyNumberFormat="1" applyFont="1" applyFill="1" applyBorder="1" applyAlignment="1">
      <alignment horizontal="center" vertical="center"/>
    </xf>
    <xf numFmtId="178" fontId="3" fillId="3" borderId="13" xfId="0" applyNumberFormat="1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8" fontId="3" fillId="3" borderId="44" xfId="0" applyNumberFormat="1" applyFont="1" applyFill="1" applyBorder="1" applyAlignment="1">
      <alignment horizontal="center" vertical="center"/>
    </xf>
    <xf numFmtId="178" fontId="3" fillId="3" borderId="45" xfId="0" applyNumberFormat="1" applyFont="1" applyFill="1" applyBorder="1" applyAlignment="1">
      <alignment horizontal="center" vertical="center"/>
    </xf>
    <xf numFmtId="178" fontId="3" fillId="3" borderId="49" xfId="0" applyNumberFormat="1" applyFont="1" applyFill="1" applyBorder="1" applyAlignment="1">
      <alignment horizontal="center" vertical="center"/>
    </xf>
    <xf numFmtId="178" fontId="3" fillId="3" borderId="50" xfId="0" applyNumberFormat="1" applyFont="1" applyFill="1" applyBorder="1" applyAlignment="1">
      <alignment horizontal="center" vertical="center"/>
    </xf>
    <xf numFmtId="0" fontId="3" fillId="3" borderId="69" xfId="0" applyNumberFormat="1" applyFont="1" applyFill="1" applyBorder="1" applyAlignment="1">
      <alignment horizontal="center" vertical="center"/>
    </xf>
    <xf numFmtId="0" fontId="3" fillId="3" borderId="50" xfId="0" applyNumberFormat="1" applyFont="1" applyFill="1" applyBorder="1" applyAlignment="1">
      <alignment horizontal="center" vertical="center"/>
    </xf>
    <xf numFmtId="0" fontId="3" fillId="3" borderId="51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176" fontId="5" fillId="2" borderId="58" xfId="0" applyNumberFormat="1" applyFont="1" applyFill="1" applyBorder="1" applyAlignment="1">
      <alignment horizontal="center" vertical="center"/>
    </xf>
    <xf numFmtId="176" fontId="5" fillId="2" borderId="73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3" borderId="68" xfId="0" applyNumberFormat="1" applyFont="1" applyFill="1" applyBorder="1" applyAlignment="1">
      <alignment horizontal="center" vertical="center"/>
    </xf>
    <xf numFmtId="0" fontId="3" fillId="3" borderId="45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176" fontId="7" fillId="2" borderId="59" xfId="0" applyNumberFormat="1" applyFont="1" applyFill="1" applyBorder="1" applyAlignment="1">
      <alignment horizontal="center" vertical="center"/>
    </xf>
    <xf numFmtId="176" fontId="7" fillId="2" borderId="66" xfId="0" applyNumberFormat="1" applyFont="1" applyFill="1" applyBorder="1" applyAlignment="1">
      <alignment horizontal="center" vertical="center"/>
    </xf>
    <xf numFmtId="176" fontId="8" fillId="2" borderId="55" xfId="0" applyNumberFormat="1" applyFont="1" applyFill="1" applyBorder="1" applyAlignment="1">
      <alignment horizontal="center" vertical="center" wrapText="1"/>
    </xf>
    <xf numFmtId="176" fontId="8" fillId="2" borderId="56" xfId="0" applyNumberFormat="1" applyFont="1" applyFill="1" applyBorder="1" applyAlignment="1">
      <alignment horizontal="center" vertical="center" wrapText="1"/>
    </xf>
    <xf numFmtId="176" fontId="0" fillId="3" borderId="71" xfId="0" applyNumberFormat="1" applyFill="1" applyBorder="1" applyAlignment="1">
      <alignment horizontal="center" vertical="center"/>
    </xf>
    <xf numFmtId="176" fontId="0" fillId="3" borderId="70" xfId="0" applyNumberForma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left" vertical="center"/>
    </xf>
    <xf numFmtId="176" fontId="5" fillId="2" borderId="59" xfId="0" applyNumberFormat="1" applyFont="1" applyFill="1" applyBorder="1" applyAlignment="1">
      <alignment horizontal="center" vertical="center"/>
    </xf>
    <xf numFmtId="176" fontId="5" fillId="2" borderId="54" xfId="0" applyNumberFormat="1" applyFont="1" applyFill="1" applyBorder="1" applyAlignment="1">
      <alignment horizontal="center" vertical="center"/>
    </xf>
    <xf numFmtId="176" fontId="10" fillId="3" borderId="76" xfId="0" applyNumberFormat="1" applyFont="1" applyFill="1" applyBorder="1" applyAlignment="1">
      <alignment horizontal="center" vertical="center"/>
    </xf>
    <xf numFmtId="176" fontId="10" fillId="3" borderId="77" xfId="0" applyNumberFormat="1" applyFont="1" applyFill="1" applyBorder="1" applyAlignment="1">
      <alignment horizontal="center" vertical="center"/>
    </xf>
    <xf numFmtId="176" fontId="7" fillId="7" borderId="57" xfId="0" applyNumberFormat="1" applyFont="1" applyFill="1" applyBorder="1" applyAlignment="1">
      <alignment horizontal="center" vertical="center"/>
    </xf>
    <xf numFmtId="176" fontId="7" fillId="7" borderId="74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4" borderId="21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</cellXfs>
  <cellStyles count="5">
    <cellStyle name="표준" xfId="0" builtinId="0"/>
    <cellStyle name="표준 2" xfId="2"/>
    <cellStyle name="표준 3" xfId="3"/>
    <cellStyle name="표준 4" xfId="4"/>
    <cellStyle name="표준 5" xfId="1"/>
  </cellStyles>
  <dxfs count="0"/>
  <tableStyles count="0" defaultTableStyle="TableStyleMedium9" defaultPivotStyle="PivotStyleLight16"/>
  <colors>
    <mruColors>
      <color rgb="FFFFFFCC"/>
      <color rgb="FF000099"/>
      <color rgb="FFCC0000"/>
      <color rgb="FFCCFF99"/>
      <color rgb="FF65FF65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4"/>
  <sheetViews>
    <sheetView showGridLines="0" tabSelected="1" zoomScaleNormal="100" workbookViewId="0"/>
  </sheetViews>
  <sheetFormatPr defaultRowHeight="16.5" x14ac:dyDescent="0.3"/>
  <cols>
    <col min="1" max="1" width="10.875" style="9" customWidth="1"/>
    <col min="2" max="2" width="9.875" style="9" customWidth="1"/>
    <col min="3" max="3" width="6.25" style="9" customWidth="1"/>
    <col min="4" max="4" width="5.75" style="9" customWidth="1"/>
    <col min="5" max="5" width="13.875" style="9" customWidth="1"/>
    <col min="6" max="6" width="10.25" style="9" customWidth="1"/>
    <col min="7" max="7" width="10.625" style="9" customWidth="1"/>
    <col min="8" max="8" width="11.625" style="9" customWidth="1"/>
    <col min="9" max="9" width="6.25" style="56" customWidth="1"/>
    <col min="10" max="10" width="6.25" style="9" customWidth="1"/>
    <col min="11" max="11" width="4.625" style="9" customWidth="1"/>
    <col min="12" max="12" width="16.125" style="9" hidden="1" customWidth="1"/>
    <col min="13" max="13" width="11" style="9" hidden="1" customWidth="1"/>
    <col min="14" max="14" width="14.375" style="9" hidden="1" customWidth="1"/>
    <col min="15" max="18" width="11" style="9" hidden="1" customWidth="1"/>
    <col min="19" max="19" width="11" style="9" customWidth="1"/>
    <col min="20" max="20" width="9" style="9" customWidth="1"/>
    <col min="21" max="16384" width="9" style="9"/>
  </cols>
  <sheetData>
    <row r="1" spans="1:19" ht="31.5" customHeight="1" thickBot="1" x14ac:dyDescent="0.35">
      <c r="A1" s="101" t="s">
        <v>40</v>
      </c>
      <c r="B1" s="90"/>
      <c r="C1" s="90"/>
      <c r="D1" s="90"/>
      <c r="E1" s="90"/>
      <c r="F1" s="90"/>
      <c r="G1" s="90"/>
      <c r="H1" s="90"/>
      <c r="I1" s="90"/>
      <c r="J1" s="90"/>
      <c r="L1" s="8" t="s">
        <v>8</v>
      </c>
    </row>
    <row r="2" spans="1:19" ht="6.75" hidden="1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9" ht="14.25" customHeight="1" x14ac:dyDescent="0.3">
      <c r="A3" s="132" t="s">
        <v>23</v>
      </c>
      <c r="B3" s="133"/>
      <c r="C3" s="118" t="s">
        <v>38</v>
      </c>
      <c r="D3" s="118"/>
      <c r="E3" s="118"/>
      <c r="F3" s="119"/>
      <c r="G3" s="142" t="s">
        <v>39</v>
      </c>
      <c r="H3" s="142"/>
      <c r="I3" s="142"/>
      <c r="J3" s="143"/>
      <c r="L3" s="131" t="s">
        <v>24</v>
      </c>
      <c r="M3" s="131" t="s">
        <v>7</v>
      </c>
      <c r="N3" s="131"/>
      <c r="O3" s="131"/>
      <c r="P3" s="131"/>
      <c r="Q3" s="131" t="s">
        <v>28</v>
      </c>
      <c r="R3" s="131" t="s">
        <v>5</v>
      </c>
      <c r="S3" s="129"/>
    </row>
    <row r="4" spans="1:19" ht="17.100000000000001" customHeight="1" thickBot="1" x14ac:dyDescent="0.35">
      <c r="A4" s="134"/>
      <c r="B4" s="135"/>
      <c r="C4" s="120"/>
      <c r="D4" s="120"/>
      <c r="E4" s="120"/>
      <c r="F4" s="121"/>
      <c r="G4" s="120"/>
      <c r="H4" s="120"/>
      <c r="I4" s="120"/>
      <c r="J4" s="144"/>
      <c r="L4" s="131"/>
      <c r="M4" s="76" t="s">
        <v>5</v>
      </c>
      <c r="N4" s="76" t="s">
        <v>25</v>
      </c>
      <c r="O4" s="76" t="s">
        <v>26</v>
      </c>
      <c r="P4" s="76" t="s">
        <v>27</v>
      </c>
      <c r="Q4" s="131"/>
      <c r="R4" s="131"/>
      <c r="S4" s="130"/>
    </row>
    <row r="5" spans="1:19" ht="21" customHeight="1" thickTop="1" x14ac:dyDescent="0.3">
      <c r="A5" s="136" t="s">
        <v>42</v>
      </c>
      <c r="B5" s="137"/>
      <c r="C5" s="122"/>
      <c r="D5" s="123"/>
      <c r="E5" s="123"/>
      <c r="F5" s="123"/>
      <c r="G5" s="145"/>
      <c r="H5" s="146"/>
      <c r="I5" s="146"/>
      <c r="J5" s="147"/>
      <c r="L5" s="76">
        <v>1</v>
      </c>
      <c r="M5" s="22" t="e">
        <f>VLOOKUP($C5,등급기준표!$A$2:$B$11,2)</f>
        <v>#N/A</v>
      </c>
      <c r="N5" s="22" t="e">
        <f>M5*G5</f>
        <v>#N/A</v>
      </c>
      <c r="O5" s="108" t="e">
        <f>SUM(N5:N16)</f>
        <v>#N/A</v>
      </c>
      <c r="P5" s="108">
        <f>SUM(G5:J16)</f>
        <v>0</v>
      </c>
      <c r="Q5" s="108" t="e">
        <f>O5/P5</f>
        <v>#N/A</v>
      </c>
      <c r="R5" s="108" t="e">
        <f>ROUND(Q5,2)</f>
        <v>#N/A</v>
      </c>
      <c r="S5" s="78"/>
    </row>
    <row r="6" spans="1:19" ht="21" customHeight="1" x14ac:dyDescent="0.3">
      <c r="A6" s="111" t="s">
        <v>43</v>
      </c>
      <c r="B6" s="112"/>
      <c r="C6" s="116"/>
      <c r="D6" s="117"/>
      <c r="E6" s="117"/>
      <c r="F6" s="117"/>
      <c r="G6" s="113"/>
      <c r="H6" s="114"/>
      <c r="I6" s="114"/>
      <c r="J6" s="115"/>
      <c r="L6" s="76">
        <v>2</v>
      </c>
      <c r="M6" s="22" t="e">
        <f>VLOOKUP($C6,등급기준표!$A$2:$B$11,2)</f>
        <v>#N/A</v>
      </c>
      <c r="N6" s="22" t="e">
        <f t="shared" ref="N6:N16" si="0">M6*G6</f>
        <v>#N/A</v>
      </c>
      <c r="O6" s="108"/>
      <c r="P6" s="108"/>
      <c r="Q6" s="108"/>
      <c r="R6" s="108"/>
      <c r="S6" s="78"/>
    </row>
    <row r="7" spans="1:19" ht="21" customHeight="1" x14ac:dyDescent="0.3">
      <c r="A7" s="111" t="s">
        <v>44</v>
      </c>
      <c r="B7" s="112"/>
      <c r="C7" s="116"/>
      <c r="D7" s="117"/>
      <c r="E7" s="117"/>
      <c r="F7" s="117"/>
      <c r="G7" s="113"/>
      <c r="H7" s="114"/>
      <c r="I7" s="114"/>
      <c r="J7" s="115"/>
      <c r="L7" s="76">
        <v>3</v>
      </c>
      <c r="M7" s="22" t="e">
        <f>VLOOKUP($C7,등급기준표!$A$2:$B$11,2)</f>
        <v>#N/A</v>
      </c>
      <c r="N7" s="22" t="e">
        <f t="shared" si="0"/>
        <v>#N/A</v>
      </c>
      <c r="O7" s="108"/>
      <c r="P7" s="108"/>
      <c r="Q7" s="108"/>
      <c r="R7" s="108"/>
      <c r="S7" s="78"/>
    </row>
    <row r="8" spans="1:19" ht="21" customHeight="1" x14ac:dyDescent="0.3">
      <c r="A8" s="111" t="s">
        <v>45</v>
      </c>
      <c r="B8" s="112"/>
      <c r="C8" s="116"/>
      <c r="D8" s="117"/>
      <c r="E8" s="117"/>
      <c r="F8" s="117"/>
      <c r="G8" s="113"/>
      <c r="H8" s="114"/>
      <c r="I8" s="114"/>
      <c r="J8" s="115"/>
      <c r="L8" s="76">
        <v>4</v>
      </c>
      <c r="M8" s="22" t="e">
        <f>VLOOKUP($C8,등급기준표!$A$2:$B$11,2)</f>
        <v>#N/A</v>
      </c>
      <c r="N8" s="22" t="e">
        <f t="shared" si="0"/>
        <v>#N/A</v>
      </c>
      <c r="O8" s="108"/>
      <c r="P8" s="108"/>
      <c r="Q8" s="108"/>
      <c r="R8" s="108"/>
      <c r="S8" s="78"/>
    </row>
    <row r="9" spans="1:19" ht="21" customHeight="1" x14ac:dyDescent="0.3">
      <c r="A9" s="111" t="s">
        <v>46</v>
      </c>
      <c r="B9" s="112"/>
      <c r="C9" s="116"/>
      <c r="D9" s="117"/>
      <c r="E9" s="117"/>
      <c r="F9" s="117"/>
      <c r="G9" s="113"/>
      <c r="H9" s="114"/>
      <c r="I9" s="114"/>
      <c r="J9" s="115"/>
      <c r="L9" s="76">
        <v>5</v>
      </c>
      <c r="M9" s="22" t="e">
        <f>VLOOKUP($C9,등급기준표!$A$2:$B$11,2)</f>
        <v>#N/A</v>
      </c>
      <c r="N9" s="22" t="e">
        <f t="shared" si="0"/>
        <v>#N/A</v>
      </c>
      <c r="O9" s="108"/>
      <c r="P9" s="108"/>
      <c r="Q9" s="108"/>
      <c r="R9" s="108"/>
      <c r="S9" s="78"/>
    </row>
    <row r="10" spans="1:19" s="56" customFormat="1" ht="21" customHeight="1" x14ac:dyDescent="0.3">
      <c r="A10" s="111" t="s">
        <v>47</v>
      </c>
      <c r="B10" s="112"/>
      <c r="C10" s="116"/>
      <c r="D10" s="117"/>
      <c r="E10" s="117"/>
      <c r="F10" s="117"/>
      <c r="G10" s="113"/>
      <c r="H10" s="114"/>
      <c r="I10" s="114"/>
      <c r="J10" s="115"/>
      <c r="L10" s="76">
        <v>6</v>
      </c>
      <c r="M10" s="22" t="e">
        <f>VLOOKUP($C10,등급기준표!$A$2:$B$11,2)</f>
        <v>#N/A</v>
      </c>
      <c r="N10" s="22" t="e">
        <f t="shared" si="0"/>
        <v>#N/A</v>
      </c>
      <c r="O10" s="108"/>
      <c r="P10" s="108"/>
      <c r="Q10" s="108"/>
      <c r="R10" s="108"/>
      <c r="S10" s="78"/>
    </row>
    <row r="11" spans="1:19" s="56" customFormat="1" ht="21" customHeight="1" x14ac:dyDescent="0.3">
      <c r="A11" s="111" t="s">
        <v>48</v>
      </c>
      <c r="B11" s="112"/>
      <c r="C11" s="116"/>
      <c r="D11" s="117"/>
      <c r="E11" s="117"/>
      <c r="F11" s="117"/>
      <c r="G11" s="113"/>
      <c r="H11" s="114"/>
      <c r="I11" s="114"/>
      <c r="J11" s="115"/>
      <c r="L11" s="76">
        <v>7</v>
      </c>
      <c r="M11" s="22" t="e">
        <f>VLOOKUP($C11,등급기준표!$A$2:$B$11,2)</f>
        <v>#N/A</v>
      </c>
      <c r="N11" s="22" t="e">
        <f t="shared" si="0"/>
        <v>#N/A</v>
      </c>
      <c r="O11" s="108"/>
      <c r="P11" s="108"/>
      <c r="Q11" s="108"/>
      <c r="R11" s="108"/>
      <c r="S11" s="78"/>
    </row>
    <row r="12" spans="1:19" s="56" customFormat="1" ht="21" customHeight="1" x14ac:dyDescent="0.3">
      <c r="A12" s="111" t="s">
        <v>49</v>
      </c>
      <c r="B12" s="112"/>
      <c r="C12" s="116"/>
      <c r="D12" s="117"/>
      <c r="E12" s="117"/>
      <c r="F12" s="117"/>
      <c r="G12" s="113"/>
      <c r="H12" s="114"/>
      <c r="I12" s="114"/>
      <c r="J12" s="115"/>
      <c r="L12" s="76">
        <v>8</v>
      </c>
      <c r="M12" s="22" t="e">
        <f>VLOOKUP($C12,등급기준표!$A$2:$B$11,2)</f>
        <v>#N/A</v>
      </c>
      <c r="N12" s="22" t="e">
        <f t="shared" si="0"/>
        <v>#N/A</v>
      </c>
      <c r="O12" s="108"/>
      <c r="P12" s="108"/>
      <c r="Q12" s="108"/>
      <c r="R12" s="108"/>
      <c r="S12" s="78"/>
    </row>
    <row r="13" spans="1:19" s="56" customFormat="1" ht="21" customHeight="1" x14ac:dyDescent="0.3">
      <c r="A13" s="111" t="s">
        <v>50</v>
      </c>
      <c r="B13" s="112"/>
      <c r="C13" s="116"/>
      <c r="D13" s="117"/>
      <c r="E13" s="117"/>
      <c r="F13" s="117"/>
      <c r="G13" s="113"/>
      <c r="H13" s="114"/>
      <c r="I13" s="114"/>
      <c r="J13" s="115"/>
      <c r="L13" s="76">
        <v>9</v>
      </c>
      <c r="M13" s="22" t="e">
        <f>VLOOKUP($C13,등급기준표!$A$2:$B$11,2)</f>
        <v>#N/A</v>
      </c>
      <c r="N13" s="22" t="e">
        <f t="shared" si="0"/>
        <v>#N/A</v>
      </c>
      <c r="O13" s="108"/>
      <c r="P13" s="108"/>
      <c r="Q13" s="108"/>
      <c r="R13" s="108"/>
      <c r="S13" s="78"/>
    </row>
    <row r="14" spans="1:19" s="56" customFormat="1" ht="21" customHeight="1" x14ac:dyDescent="0.3">
      <c r="A14" s="111" t="s">
        <v>51</v>
      </c>
      <c r="B14" s="112"/>
      <c r="C14" s="116"/>
      <c r="D14" s="117"/>
      <c r="E14" s="117"/>
      <c r="F14" s="117"/>
      <c r="G14" s="113"/>
      <c r="H14" s="114"/>
      <c r="I14" s="114"/>
      <c r="J14" s="115"/>
      <c r="L14" s="76">
        <v>10</v>
      </c>
      <c r="M14" s="22" t="e">
        <f>VLOOKUP($C14,등급기준표!$A$2:$B$11,2)</f>
        <v>#N/A</v>
      </c>
      <c r="N14" s="22" t="e">
        <f t="shared" si="0"/>
        <v>#N/A</v>
      </c>
      <c r="O14" s="108"/>
      <c r="P14" s="108"/>
      <c r="Q14" s="108"/>
      <c r="R14" s="108"/>
      <c r="S14" s="78"/>
    </row>
    <row r="15" spans="1:19" s="56" customFormat="1" ht="21" customHeight="1" x14ac:dyDescent="0.3">
      <c r="A15" s="111" t="s">
        <v>52</v>
      </c>
      <c r="B15" s="112"/>
      <c r="C15" s="116"/>
      <c r="D15" s="117"/>
      <c r="E15" s="117"/>
      <c r="F15" s="117"/>
      <c r="G15" s="113"/>
      <c r="H15" s="114"/>
      <c r="I15" s="114"/>
      <c r="J15" s="115"/>
      <c r="L15" s="76">
        <v>11</v>
      </c>
      <c r="M15" s="22" t="e">
        <f>VLOOKUP($C15,등급기준표!$A$2:$B$11,2)</f>
        <v>#N/A</v>
      </c>
      <c r="N15" s="22" t="e">
        <f t="shared" si="0"/>
        <v>#N/A</v>
      </c>
      <c r="O15" s="108"/>
      <c r="P15" s="108"/>
      <c r="Q15" s="108"/>
      <c r="R15" s="108"/>
      <c r="S15" s="78"/>
    </row>
    <row r="16" spans="1:19" s="56" customFormat="1" ht="21" customHeight="1" thickBot="1" x14ac:dyDescent="0.35">
      <c r="A16" s="109" t="s">
        <v>53</v>
      </c>
      <c r="B16" s="110"/>
      <c r="C16" s="124"/>
      <c r="D16" s="125"/>
      <c r="E16" s="125"/>
      <c r="F16" s="125"/>
      <c r="G16" s="126"/>
      <c r="H16" s="127"/>
      <c r="I16" s="127"/>
      <c r="J16" s="128"/>
      <c r="L16" s="76">
        <v>12</v>
      </c>
      <c r="M16" s="22" t="e">
        <f>VLOOKUP($C16,등급기준표!$A$2:$B$11,2)</f>
        <v>#N/A</v>
      </c>
      <c r="N16" s="22" t="e">
        <f t="shared" si="0"/>
        <v>#N/A</v>
      </c>
      <c r="O16" s="108"/>
      <c r="P16" s="108"/>
      <c r="Q16" s="108"/>
      <c r="R16" s="108"/>
      <c r="S16" s="78"/>
    </row>
    <row r="17" spans="1:20" x14ac:dyDescent="0.3">
      <c r="A17" s="140" t="s">
        <v>55</v>
      </c>
      <c r="B17" s="141"/>
      <c r="C17" s="141"/>
      <c r="D17" s="141"/>
      <c r="E17" s="141"/>
      <c r="F17" s="141"/>
      <c r="G17" s="141"/>
      <c r="H17" s="141"/>
      <c r="I17" s="141"/>
      <c r="J17" s="141"/>
      <c r="L17" s="78"/>
      <c r="M17" s="78"/>
      <c r="N17" s="78"/>
      <c r="O17" s="78"/>
      <c r="P17" s="78"/>
      <c r="Q17" s="78"/>
      <c r="R17" s="78"/>
      <c r="S17" s="78"/>
    </row>
    <row r="18" spans="1:20" ht="17.25" customHeight="1" x14ac:dyDescent="0.3">
      <c r="A18" s="100" t="s">
        <v>54</v>
      </c>
      <c r="B18" s="99"/>
      <c r="C18" s="99"/>
      <c r="D18" s="99"/>
      <c r="E18" s="99"/>
      <c r="F18" s="99"/>
      <c r="G18" s="99"/>
      <c r="H18" s="99"/>
      <c r="I18" s="59"/>
      <c r="J18" s="40"/>
      <c r="L18" s="11"/>
      <c r="M18" s="11"/>
      <c r="N18" s="11"/>
      <c r="O18" s="11"/>
      <c r="P18" s="11"/>
      <c r="Q18" s="11"/>
      <c r="R18" s="11"/>
      <c r="S18" s="56"/>
    </row>
    <row r="19" spans="1:20" s="56" customFormat="1" ht="9.75" customHeight="1" x14ac:dyDescent="0.3">
      <c r="A19" s="100"/>
      <c r="B19" s="99"/>
      <c r="C19" s="99"/>
      <c r="D19" s="99"/>
      <c r="E19" s="99"/>
      <c r="F19" s="99"/>
      <c r="G19" s="99"/>
      <c r="H19" s="99"/>
      <c r="I19" s="98"/>
      <c r="J19" s="98"/>
      <c r="L19" s="11"/>
      <c r="M19" s="11"/>
      <c r="N19" s="11"/>
      <c r="O19" s="11"/>
      <c r="P19" s="11"/>
      <c r="Q19" s="11"/>
      <c r="R19" s="11"/>
    </row>
    <row r="20" spans="1:20" ht="26.25" customHeight="1" x14ac:dyDescent="0.3">
      <c r="A20" s="154" t="s">
        <v>1</v>
      </c>
      <c r="B20" s="154"/>
      <c r="C20" s="154"/>
      <c r="D20" s="154"/>
      <c r="E20" s="1"/>
      <c r="F20" s="1"/>
      <c r="G20" s="1"/>
      <c r="H20" s="1"/>
      <c r="I20" s="1"/>
      <c r="J20" s="1"/>
      <c r="L20" s="11"/>
      <c r="M20" s="11"/>
      <c r="N20" s="11"/>
      <c r="O20" s="11"/>
      <c r="P20" s="11"/>
      <c r="Q20" s="11"/>
      <c r="R20" s="11"/>
      <c r="T20" s="10"/>
    </row>
    <row r="21" spans="1:20" ht="23.25" thickBot="1" x14ac:dyDescent="0.35">
      <c r="A21" s="41" t="s">
        <v>56</v>
      </c>
      <c r="B21" s="41"/>
      <c r="C21" s="1"/>
      <c r="D21" s="1"/>
      <c r="E21" s="1"/>
      <c r="F21" s="1"/>
      <c r="G21" s="1"/>
      <c r="H21" s="1"/>
      <c r="I21" s="1"/>
      <c r="J21" s="1"/>
      <c r="L21" s="42" t="s">
        <v>14</v>
      </c>
      <c r="M21" s="43" t="s">
        <v>41</v>
      </c>
      <c r="N21" s="77"/>
      <c r="O21" s="77"/>
      <c r="P21" s="11"/>
      <c r="Q21" s="11"/>
      <c r="R21" s="11"/>
    </row>
    <row r="22" spans="1:20" ht="24" customHeight="1" x14ac:dyDescent="0.3">
      <c r="A22" s="138" t="s">
        <v>12</v>
      </c>
      <c r="B22" s="155" t="s">
        <v>0</v>
      </c>
      <c r="C22" s="148" t="s">
        <v>57</v>
      </c>
      <c r="D22" s="148"/>
      <c r="E22" s="148"/>
      <c r="F22" s="148"/>
      <c r="G22" s="148"/>
      <c r="H22" s="148"/>
      <c r="I22" s="148"/>
      <c r="J22" s="149"/>
      <c r="L22" s="42" t="s">
        <v>13</v>
      </c>
      <c r="M22" s="42" t="e">
        <f>R5</f>
        <v>#N/A</v>
      </c>
      <c r="N22" s="77"/>
      <c r="O22" s="77"/>
      <c r="P22" s="11"/>
      <c r="Q22" s="11"/>
      <c r="R22" s="11"/>
    </row>
    <row r="23" spans="1:20" ht="40.5" customHeight="1" thickBot="1" x14ac:dyDescent="0.35">
      <c r="A23" s="139"/>
      <c r="B23" s="156"/>
      <c r="C23" s="150" t="s">
        <v>16</v>
      </c>
      <c r="D23" s="151"/>
      <c r="E23" s="150" t="s">
        <v>58</v>
      </c>
      <c r="F23" s="151"/>
      <c r="G23" s="89" t="s">
        <v>21</v>
      </c>
      <c r="H23" s="89" t="s">
        <v>30</v>
      </c>
      <c r="I23" s="159" t="s">
        <v>29</v>
      </c>
      <c r="J23" s="160"/>
      <c r="L23" s="11"/>
      <c r="M23" s="11"/>
      <c r="N23" s="11"/>
      <c r="O23" s="11"/>
      <c r="P23" s="11"/>
      <c r="Q23" s="11"/>
      <c r="R23" s="11"/>
    </row>
    <row r="24" spans="1:20" ht="24" customHeight="1" thickTop="1" thickBot="1" x14ac:dyDescent="0.35">
      <c r="A24" s="94" t="s">
        <v>15</v>
      </c>
      <c r="B24" s="91" t="e">
        <f>VLOOKUP($M$22,등급기준표!$D$2:$E$403,2)</f>
        <v>#N/A</v>
      </c>
      <c r="C24" s="152" t="e">
        <f>VLOOKUP(VALUE($B$24),등급기준표2!$B$2:$I$44,6)</f>
        <v>#N/A</v>
      </c>
      <c r="D24" s="153"/>
      <c r="E24" s="152" t="e">
        <f>VLOOKUP(VALUE($B$24),등급기준표2!$B$2:$H$44,7)</f>
        <v>#N/A</v>
      </c>
      <c r="F24" s="153"/>
      <c r="G24" s="92" t="e">
        <f>VLOOKUP(VALUE($B$24),등급기준표2!$B$2:$I$44,8)</f>
        <v>#N/A</v>
      </c>
      <c r="H24" s="93" t="e">
        <f>VLOOKUP(VALUE($B$24),등급기준표2!$B$2:$H$44,5)</f>
        <v>#N/A</v>
      </c>
      <c r="I24" s="157" t="e">
        <f>VLOOKUP(VALUE($B$24),등급기준표2!$B$2:$H$44,2)</f>
        <v>#N/A</v>
      </c>
      <c r="J24" s="158"/>
      <c r="P24" s="11"/>
      <c r="Q24" s="11"/>
      <c r="R24" s="11"/>
    </row>
    <row r="25" spans="1:20" ht="19.5" hidden="1" customHeight="1" x14ac:dyDescent="0.3">
      <c r="A25" s="12"/>
      <c r="B25" s="13"/>
      <c r="C25" s="12"/>
      <c r="D25" s="12"/>
      <c r="E25" s="12"/>
      <c r="F25" s="12"/>
      <c r="G25" s="12"/>
      <c r="H25" s="12"/>
      <c r="I25" s="57"/>
      <c r="J25" s="12"/>
    </row>
    <row r="26" spans="1:20" ht="9.75" customHeight="1" x14ac:dyDescent="0.3">
      <c r="A26" s="44"/>
      <c r="B26" s="13"/>
      <c r="C26" s="12"/>
      <c r="D26" s="12"/>
      <c r="E26" s="12"/>
      <c r="F26" s="12"/>
      <c r="G26" s="12"/>
      <c r="H26" s="12"/>
      <c r="I26" s="57"/>
      <c r="J26" s="1"/>
    </row>
    <row r="27" spans="1:20" ht="21" customHeight="1" x14ac:dyDescent="0.3">
      <c r="A27" s="14" t="s">
        <v>22</v>
      </c>
      <c r="B27" s="15"/>
      <c r="C27" s="15"/>
      <c r="D27" s="16"/>
      <c r="E27" s="16"/>
      <c r="F27" s="16"/>
      <c r="G27" s="1"/>
      <c r="H27" s="1"/>
      <c r="I27" s="1"/>
      <c r="J27" s="1"/>
    </row>
    <row r="28" spans="1:20" x14ac:dyDescent="0.3">
      <c r="A28" s="95" t="s">
        <v>17</v>
      </c>
      <c r="B28" s="96"/>
      <c r="C28" s="96"/>
      <c r="D28" s="96"/>
      <c r="E28" s="96"/>
      <c r="F28" s="96"/>
      <c r="G28" s="96"/>
      <c r="H28" s="96"/>
      <c r="I28" s="96"/>
      <c r="J28" s="96"/>
    </row>
    <row r="29" spans="1:20" x14ac:dyDescent="0.3">
      <c r="A29" s="95" t="s">
        <v>18</v>
      </c>
      <c r="B29" s="96"/>
      <c r="C29" s="96"/>
      <c r="D29" s="96"/>
      <c r="E29" s="96"/>
      <c r="F29" s="96"/>
      <c r="G29" s="96"/>
      <c r="H29" s="96"/>
      <c r="I29" s="96"/>
      <c r="J29" s="96"/>
    </row>
    <row r="30" spans="1:20" s="56" customFormat="1" x14ac:dyDescent="0.3">
      <c r="A30" s="104" t="s">
        <v>31</v>
      </c>
      <c r="B30" s="104"/>
      <c r="C30" s="105" t="s">
        <v>32</v>
      </c>
      <c r="D30" s="105"/>
      <c r="E30" s="105"/>
      <c r="F30" s="105"/>
      <c r="G30" s="103" t="s">
        <v>34</v>
      </c>
      <c r="H30" s="103"/>
      <c r="I30" s="97"/>
      <c r="J30" s="97"/>
    </row>
    <row r="31" spans="1:20" x14ac:dyDescent="0.3">
      <c r="A31" s="104"/>
      <c r="B31" s="104"/>
      <c r="C31" s="106" t="s">
        <v>33</v>
      </c>
      <c r="D31" s="107"/>
      <c r="E31" s="107"/>
      <c r="F31" s="107"/>
      <c r="G31" s="103"/>
      <c r="H31" s="103"/>
      <c r="I31" s="97"/>
      <c r="J31" s="97"/>
    </row>
    <row r="32" spans="1:20" x14ac:dyDescent="0.3">
      <c r="A32" s="102" t="s">
        <v>35</v>
      </c>
      <c r="B32" s="96"/>
      <c r="C32" s="96"/>
      <c r="D32" s="96"/>
      <c r="E32" s="96"/>
      <c r="F32" s="96"/>
      <c r="G32" s="96"/>
      <c r="H32" s="96"/>
      <c r="I32" s="96"/>
      <c r="J32" s="96"/>
    </row>
    <row r="33" spans="1:10" x14ac:dyDescent="0.3">
      <c r="A33" s="95" t="s">
        <v>36</v>
      </c>
      <c r="B33" s="96"/>
      <c r="C33" s="96"/>
      <c r="D33" s="96"/>
      <c r="E33" s="96"/>
      <c r="F33" s="96"/>
      <c r="G33" s="96"/>
      <c r="H33" s="96"/>
      <c r="I33" s="96"/>
      <c r="J33" s="96"/>
    </row>
    <row r="34" spans="1:10" x14ac:dyDescent="0.3">
      <c r="A34" s="95" t="s">
        <v>37</v>
      </c>
      <c r="B34" s="96"/>
      <c r="C34" s="96"/>
      <c r="D34" s="96"/>
      <c r="E34" s="96"/>
      <c r="F34" s="96"/>
      <c r="G34" s="96"/>
      <c r="H34" s="96"/>
      <c r="I34" s="96"/>
      <c r="J34" s="96"/>
    </row>
  </sheetData>
  <mergeCells count="63">
    <mergeCell ref="C22:J22"/>
    <mergeCell ref="C23:D23"/>
    <mergeCell ref="C24:D24"/>
    <mergeCell ref="A20:D20"/>
    <mergeCell ref="B22:B23"/>
    <mergeCell ref="E23:F23"/>
    <mergeCell ref="E24:F24"/>
    <mergeCell ref="I24:J24"/>
    <mergeCell ref="I23:J23"/>
    <mergeCell ref="A3:B4"/>
    <mergeCell ref="A5:B5"/>
    <mergeCell ref="A6:B6"/>
    <mergeCell ref="A7:B7"/>
    <mergeCell ref="A22:A23"/>
    <mergeCell ref="A17:J17"/>
    <mergeCell ref="G3:J4"/>
    <mergeCell ref="G5:J5"/>
    <mergeCell ref="G6:J6"/>
    <mergeCell ref="G7:J7"/>
    <mergeCell ref="G8:J8"/>
    <mergeCell ref="C9:F9"/>
    <mergeCell ref="G9:J9"/>
    <mergeCell ref="A10:B10"/>
    <mergeCell ref="C10:F10"/>
    <mergeCell ref="G10:J10"/>
    <mergeCell ref="S3:S4"/>
    <mergeCell ref="Q3:Q4"/>
    <mergeCell ref="M3:P3"/>
    <mergeCell ref="R3:R4"/>
    <mergeCell ref="L3:L4"/>
    <mergeCell ref="A8:B8"/>
    <mergeCell ref="A9:B9"/>
    <mergeCell ref="P5:P16"/>
    <mergeCell ref="Q5:Q16"/>
    <mergeCell ref="R5:R16"/>
    <mergeCell ref="C16:F16"/>
    <mergeCell ref="G16:J16"/>
    <mergeCell ref="C15:F15"/>
    <mergeCell ref="G15:J15"/>
    <mergeCell ref="C14:F14"/>
    <mergeCell ref="G14:J14"/>
    <mergeCell ref="C13:F13"/>
    <mergeCell ref="C3:F4"/>
    <mergeCell ref="C5:F5"/>
    <mergeCell ref="C6:F6"/>
    <mergeCell ref="C7:F7"/>
    <mergeCell ref="C8:F8"/>
    <mergeCell ref="G30:H31"/>
    <mergeCell ref="A30:B31"/>
    <mergeCell ref="C30:F30"/>
    <mergeCell ref="C31:F31"/>
    <mergeCell ref="O5:O16"/>
    <mergeCell ref="A16:B16"/>
    <mergeCell ref="A15:B15"/>
    <mergeCell ref="A14:B14"/>
    <mergeCell ref="A13:B13"/>
    <mergeCell ref="G13:J13"/>
    <mergeCell ref="A12:B12"/>
    <mergeCell ref="C12:F12"/>
    <mergeCell ref="G12:J12"/>
    <mergeCell ref="A11:B11"/>
    <mergeCell ref="C11:F11"/>
    <mergeCell ref="G11:J11"/>
  </mergeCells>
  <phoneticPr fontId="1" type="noConversion"/>
  <pageMargins left="0.15748031496062992" right="0.15748031496062992" top="0.76" bottom="0.35" header="0.6692913385826772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04"/>
  <sheetViews>
    <sheetView workbookViewId="0">
      <selection activeCell="E10" sqref="E10"/>
    </sheetView>
  </sheetViews>
  <sheetFormatPr defaultRowHeight="16.5" x14ac:dyDescent="0.3"/>
  <cols>
    <col min="1" max="2" width="12.25" customWidth="1"/>
    <col min="4" max="5" width="19.625" customWidth="1"/>
    <col min="6" max="12" width="0" hidden="1" customWidth="1"/>
  </cols>
  <sheetData>
    <row r="1" spans="1:12" ht="21" customHeight="1" thickBot="1" x14ac:dyDescent="0.35">
      <c r="A1" s="2" t="s">
        <v>9</v>
      </c>
      <c r="D1" s="166" t="s">
        <v>6</v>
      </c>
      <c r="E1" s="166"/>
      <c r="G1" s="2" t="s">
        <v>11</v>
      </c>
    </row>
    <row r="2" spans="1:12" ht="17.25" thickTop="1" x14ac:dyDescent="0.3">
      <c r="A2" s="3" t="s">
        <v>3</v>
      </c>
      <c r="B2" s="4" t="s">
        <v>4</v>
      </c>
      <c r="D2" s="17" t="s">
        <v>5</v>
      </c>
      <c r="E2" s="18" t="s">
        <v>2</v>
      </c>
      <c r="G2" s="164" t="s">
        <v>3</v>
      </c>
      <c r="H2" s="167" t="s">
        <v>10</v>
      </c>
      <c r="I2" s="167"/>
      <c r="J2" s="167"/>
      <c r="K2" s="167"/>
      <c r="L2" s="167"/>
    </row>
    <row r="3" spans="1:12" x14ac:dyDescent="0.3">
      <c r="A3" s="7">
        <v>1</v>
      </c>
      <c r="B3" s="5">
        <v>5</v>
      </c>
      <c r="D3" s="19">
        <v>1</v>
      </c>
      <c r="E3" s="51">
        <v>9</v>
      </c>
      <c r="G3" s="165"/>
      <c r="H3" s="23">
        <v>1000</v>
      </c>
      <c r="I3" s="23">
        <v>900</v>
      </c>
      <c r="J3" s="23">
        <v>600</v>
      </c>
      <c r="K3" s="23">
        <v>400</v>
      </c>
      <c r="L3" s="23">
        <v>200</v>
      </c>
    </row>
    <row r="4" spans="1:12" x14ac:dyDescent="0.3">
      <c r="A4" s="7">
        <v>2</v>
      </c>
      <c r="B4" s="5">
        <v>4.5</v>
      </c>
      <c r="D4" s="19">
        <v>1.01</v>
      </c>
      <c r="E4" s="45">
        <v>8.8000000000000007</v>
      </c>
      <c r="G4" s="24">
        <v>1</v>
      </c>
      <c r="H4" s="47">
        <v>1000</v>
      </c>
      <c r="I4" s="47">
        <v>900</v>
      </c>
      <c r="J4" s="47">
        <v>600</v>
      </c>
      <c r="K4" s="49">
        <v>400</v>
      </c>
      <c r="L4" s="49">
        <v>200</v>
      </c>
    </row>
    <row r="5" spans="1:12" x14ac:dyDescent="0.3">
      <c r="A5" s="7">
        <v>3</v>
      </c>
      <c r="B5" s="5">
        <v>4</v>
      </c>
      <c r="D5" s="19">
        <v>1.02</v>
      </c>
      <c r="E5" s="45">
        <v>8.8000000000000007</v>
      </c>
      <c r="G5" s="24">
        <v>2</v>
      </c>
      <c r="H5" s="47">
        <v>985</v>
      </c>
      <c r="I5" s="47">
        <v>888</v>
      </c>
      <c r="J5" s="47">
        <v>593</v>
      </c>
      <c r="K5" s="47">
        <v>395</v>
      </c>
      <c r="L5" s="47">
        <v>197</v>
      </c>
    </row>
    <row r="6" spans="1:12" x14ac:dyDescent="0.3">
      <c r="A6" s="7">
        <v>4</v>
      </c>
      <c r="B6" s="5">
        <v>3.5</v>
      </c>
      <c r="D6" s="19">
        <v>1.03</v>
      </c>
      <c r="E6" s="45">
        <v>8.8000000000000007</v>
      </c>
      <c r="G6" s="24">
        <v>3</v>
      </c>
      <c r="H6" s="47">
        <v>970</v>
      </c>
      <c r="I6" s="47">
        <v>876</v>
      </c>
      <c r="J6" s="47">
        <v>586</v>
      </c>
      <c r="K6" s="49">
        <v>390</v>
      </c>
      <c r="L6" s="49">
        <v>194</v>
      </c>
    </row>
    <row r="7" spans="1:12" x14ac:dyDescent="0.3">
      <c r="A7" s="7">
        <v>5</v>
      </c>
      <c r="B7" s="5">
        <v>3</v>
      </c>
      <c r="D7" s="19">
        <v>1.04</v>
      </c>
      <c r="E7" s="45">
        <v>8.8000000000000007</v>
      </c>
      <c r="G7" s="24">
        <v>4</v>
      </c>
      <c r="H7" s="47">
        <v>955</v>
      </c>
      <c r="I7" s="47">
        <v>864</v>
      </c>
      <c r="J7" s="47">
        <v>579</v>
      </c>
      <c r="K7" s="47">
        <v>385</v>
      </c>
      <c r="L7" s="47">
        <v>191</v>
      </c>
    </row>
    <row r="8" spans="1:12" x14ac:dyDescent="0.3">
      <c r="A8" s="7">
        <v>6</v>
      </c>
      <c r="B8" s="5">
        <v>2.5</v>
      </c>
      <c r="D8" s="19">
        <v>1.05</v>
      </c>
      <c r="E8" s="45">
        <v>8.8000000000000007</v>
      </c>
      <c r="G8" s="24">
        <v>5</v>
      </c>
      <c r="H8" s="47">
        <v>940</v>
      </c>
      <c r="I8" s="47">
        <v>852</v>
      </c>
      <c r="J8" s="47">
        <v>572</v>
      </c>
      <c r="K8" s="49">
        <v>380</v>
      </c>
      <c r="L8" s="49">
        <v>188</v>
      </c>
    </row>
    <row r="9" spans="1:12" x14ac:dyDescent="0.3">
      <c r="A9" s="7">
        <v>7</v>
      </c>
      <c r="B9" s="5">
        <v>2</v>
      </c>
      <c r="D9" s="19">
        <v>1.06</v>
      </c>
      <c r="E9" s="45">
        <v>8.8000000000000007</v>
      </c>
      <c r="G9" s="24">
        <v>6</v>
      </c>
      <c r="H9" s="47">
        <v>925</v>
      </c>
      <c r="I9" s="47">
        <v>840</v>
      </c>
      <c r="J9" s="47">
        <v>565</v>
      </c>
      <c r="K9" s="47">
        <v>375</v>
      </c>
      <c r="L9" s="47">
        <v>185</v>
      </c>
    </row>
    <row r="10" spans="1:12" x14ac:dyDescent="0.3">
      <c r="A10" s="7">
        <v>8</v>
      </c>
      <c r="B10" s="5">
        <v>1.5</v>
      </c>
      <c r="D10" s="19">
        <v>1.07</v>
      </c>
      <c r="E10" s="45">
        <v>8.8000000000000007</v>
      </c>
      <c r="G10" s="24">
        <v>7</v>
      </c>
      <c r="H10" s="47">
        <v>725</v>
      </c>
      <c r="I10" s="47">
        <v>620</v>
      </c>
      <c r="J10" s="47">
        <v>430</v>
      </c>
      <c r="K10" s="49">
        <v>310</v>
      </c>
      <c r="L10" s="49">
        <v>125</v>
      </c>
    </row>
    <row r="11" spans="1:12" ht="17.25" thickBot="1" x14ac:dyDescent="0.35">
      <c r="A11" s="21">
        <v>9</v>
      </c>
      <c r="B11" s="6">
        <v>1</v>
      </c>
      <c r="D11" s="19">
        <v>1.08</v>
      </c>
      <c r="E11" s="45">
        <v>8.8000000000000007</v>
      </c>
      <c r="G11" s="24">
        <v>8</v>
      </c>
      <c r="H11" s="47">
        <v>425</v>
      </c>
      <c r="I11" s="47">
        <v>320</v>
      </c>
      <c r="J11" s="47">
        <v>210</v>
      </c>
      <c r="K11" s="47">
        <v>180</v>
      </c>
      <c r="L11" s="47">
        <v>65</v>
      </c>
    </row>
    <row r="12" spans="1:12" ht="18" thickTop="1" thickBot="1" x14ac:dyDescent="0.35">
      <c r="D12" s="19">
        <v>1.0900000000000001</v>
      </c>
      <c r="E12" s="45">
        <v>8.8000000000000007</v>
      </c>
      <c r="G12" s="25">
        <v>9</v>
      </c>
      <c r="H12" s="48">
        <v>0</v>
      </c>
      <c r="I12" s="48">
        <v>0</v>
      </c>
      <c r="J12" s="48">
        <v>0</v>
      </c>
      <c r="K12" s="50">
        <v>0</v>
      </c>
      <c r="L12" s="50">
        <v>0</v>
      </c>
    </row>
    <row r="13" spans="1:12" ht="17.25" thickTop="1" x14ac:dyDescent="0.3">
      <c r="D13" s="19">
        <v>1.1000000000000001</v>
      </c>
      <c r="E13" s="45">
        <v>8.8000000000000007</v>
      </c>
    </row>
    <row r="14" spans="1:12" ht="17.25" thickBot="1" x14ac:dyDescent="0.35">
      <c r="D14" s="19">
        <v>1.1100000000000001</v>
      </c>
      <c r="E14" s="45">
        <v>8.6</v>
      </c>
      <c r="G14" s="2"/>
    </row>
    <row r="15" spans="1:12" ht="17.25" thickTop="1" x14ac:dyDescent="0.3">
      <c r="D15" s="19">
        <v>1.1200000000000001</v>
      </c>
      <c r="E15" s="45">
        <v>8.6</v>
      </c>
      <c r="G15" s="168"/>
      <c r="H15" s="161"/>
      <c r="I15" s="162"/>
      <c r="J15" s="162"/>
      <c r="K15" s="163"/>
    </row>
    <row r="16" spans="1:12" x14ac:dyDescent="0.3">
      <c r="D16" s="19">
        <v>1.1299999999999999</v>
      </c>
      <c r="E16" s="45">
        <v>8.6</v>
      </c>
      <c r="G16" s="169"/>
      <c r="H16" s="26"/>
      <c r="I16" s="26"/>
      <c r="J16" s="27"/>
      <c r="K16" s="28"/>
    </row>
    <row r="17" spans="4:11" x14ac:dyDescent="0.3">
      <c r="D17" s="19">
        <v>1.1399999999999999</v>
      </c>
      <c r="E17" s="45">
        <v>8.6</v>
      </c>
      <c r="G17" s="33"/>
      <c r="H17" s="30"/>
      <c r="I17" s="30"/>
      <c r="J17" s="31"/>
      <c r="K17" s="34"/>
    </row>
    <row r="18" spans="4:11" x14ac:dyDescent="0.3">
      <c r="D18" s="19">
        <v>1.1499999999999999</v>
      </c>
      <c r="E18" s="45">
        <v>8.6</v>
      </c>
      <c r="G18" s="33"/>
      <c r="H18" s="29"/>
      <c r="I18" s="29"/>
      <c r="J18" s="32"/>
      <c r="K18" s="35"/>
    </row>
    <row r="19" spans="4:11" x14ac:dyDescent="0.3">
      <c r="D19" s="19">
        <v>1.1599999999999999</v>
      </c>
      <c r="E19" s="45">
        <v>8.6</v>
      </c>
      <c r="G19" s="33"/>
      <c r="H19" s="30"/>
      <c r="I19" s="30"/>
      <c r="J19" s="31"/>
      <c r="K19" s="34"/>
    </row>
    <row r="20" spans="4:11" x14ac:dyDescent="0.3">
      <c r="D20" s="19">
        <v>1.17</v>
      </c>
      <c r="E20" s="45">
        <v>8.6</v>
      </c>
      <c r="G20" s="33"/>
      <c r="H20" s="29"/>
      <c r="I20" s="29"/>
      <c r="J20" s="32"/>
      <c r="K20" s="35"/>
    </row>
    <row r="21" spans="4:11" x14ac:dyDescent="0.3">
      <c r="D21" s="19">
        <v>1.18</v>
      </c>
      <c r="E21" s="45">
        <v>8.6</v>
      </c>
      <c r="G21" s="33"/>
      <c r="H21" s="30"/>
      <c r="I21" s="30"/>
      <c r="J21" s="31"/>
      <c r="K21" s="34"/>
    </row>
    <row r="22" spans="4:11" x14ac:dyDescent="0.3">
      <c r="D22" s="19">
        <v>1.19</v>
      </c>
      <c r="E22" s="45">
        <v>8.6</v>
      </c>
      <c r="G22" s="33"/>
      <c r="H22" s="29"/>
      <c r="I22" s="29"/>
      <c r="J22" s="32"/>
      <c r="K22" s="35"/>
    </row>
    <row r="23" spans="4:11" x14ac:dyDescent="0.3">
      <c r="D23" s="19">
        <v>1.2</v>
      </c>
      <c r="E23" s="45">
        <v>8.6</v>
      </c>
      <c r="G23" s="33"/>
      <c r="H23" s="30"/>
      <c r="I23" s="30"/>
      <c r="J23" s="32"/>
      <c r="K23" s="35"/>
    </row>
    <row r="24" spans="4:11" x14ac:dyDescent="0.3">
      <c r="D24" s="19">
        <v>1.21</v>
      </c>
      <c r="E24" s="45">
        <v>8.4</v>
      </c>
      <c r="G24" s="33"/>
      <c r="H24" s="29"/>
      <c r="I24" s="29"/>
      <c r="J24" s="32"/>
      <c r="K24" s="35"/>
    </row>
    <row r="25" spans="4:11" ht="17.25" thickBot="1" x14ac:dyDescent="0.35">
      <c r="D25" s="19">
        <v>1.22</v>
      </c>
      <c r="E25" s="45">
        <v>8.4</v>
      </c>
      <c r="G25" s="36"/>
      <c r="H25" s="37"/>
      <c r="I25" s="37"/>
      <c r="J25" s="39"/>
      <c r="K25" s="38"/>
    </row>
    <row r="26" spans="4:11" ht="17.25" thickTop="1" x14ac:dyDescent="0.3">
      <c r="D26" s="19">
        <v>1.23</v>
      </c>
      <c r="E26" s="45">
        <v>8.4</v>
      </c>
    </row>
    <row r="27" spans="4:11" x14ac:dyDescent="0.3">
      <c r="D27" s="19">
        <v>1.24</v>
      </c>
      <c r="E27" s="45">
        <v>8.4</v>
      </c>
    </row>
    <row r="28" spans="4:11" x14ac:dyDescent="0.3">
      <c r="D28" s="19">
        <v>1.25</v>
      </c>
      <c r="E28" s="45">
        <v>8.4</v>
      </c>
    </row>
    <row r="29" spans="4:11" x14ac:dyDescent="0.3">
      <c r="D29" s="19">
        <v>1.26</v>
      </c>
      <c r="E29" s="45">
        <v>8.4</v>
      </c>
    </row>
    <row r="30" spans="4:11" x14ac:dyDescent="0.3">
      <c r="D30" s="19">
        <v>1.27</v>
      </c>
      <c r="E30" s="45">
        <v>8.4</v>
      </c>
    </row>
    <row r="31" spans="4:11" x14ac:dyDescent="0.3">
      <c r="D31" s="19">
        <v>1.28</v>
      </c>
      <c r="E31" s="45">
        <v>8.4</v>
      </c>
    </row>
    <row r="32" spans="4:11" x14ac:dyDescent="0.3">
      <c r="D32" s="19">
        <v>1.29</v>
      </c>
      <c r="E32" s="45">
        <v>8.4</v>
      </c>
    </row>
    <row r="33" spans="4:5" x14ac:dyDescent="0.3">
      <c r="D33" s="19">
        <v>1.3</v>
      </c>
      <c r="E33" s="45">
        <v>8.4</v>
      </c>
    </row>
    <row r="34" spans="4:5" x14ac:dyDescent="0.3">
      <c r="D34" s="19">
        <v>1.31</v>
      </c>
      <c r="E34" s="45">
        <v>8.1999999999999993</v>
      </c>
    </row>
    <row r="35" spans="4:5" x14ac:dyDescent="0.3">
      <c r="D35" s="19">
        <v>1.32</v>
      </c>
      <c r="E35" s="45">
        <v>8.1999999999999993</v>
      </c>
    </row>
    <row r="36" spans="4:5" x14ac:dyDescent="0.3">
      <c r="D36" s="19">
        <v>1.33</v>
      </c>
      <c r="E36" s="45">
        <v>8.1999999999999993</v>
      </c>
    </row>
    <row r="37" spans="4:5" x14ac:dyDescent="0.3">
      <c r="D37" s="19">
        <v>1.34</v>
      </c>
      <c r="E37" s="45">
        <v>8.1999999999999993</v>
      </c>
    </row>
    <row r="38" spans="4:5" x14ac:dyDescent="0.3">
      <c r="D38" s="19">
        <v>1.35</v>
      </c>
      <c r="E38" s="45">
        <v>8.1999999999999993</v>
      </c>
    </row>
    <row r="39" spans="4:5" x14ac:dyDescent="0.3">
      <c r="D39" s="19">
        <v>1.36</v>
      </c>
      <c r="E39" s="45">
        <v>8.1999999999999993</v>
      </c>
    </row>
    <row r="40" spans="4:5" x14ac:dyDescent="0.3">
      <c r="D40" s="19">
        <v>1.37</v>
      </c>
      <c r="E40" s="45">
        <v>8.1999999999999993</v>
      </c>
    </row>
    <row r="41" spans="4:5" x14ac:dyDescent="0.3">
      <c r="D41" s="19">
        <v>1.38</v>
      </c>
      <c r="E41" s="45">
        <v>8.1999999999999993</v>
      </c>
    </row>
    <row r="42" spans="4:5" x14ac:dyDescent="0.3">
      <c r="D42" s="19">
        <v>1.39</v>
      </c>
      <c r="E42" s="45">
        <v>8.1999999999999993</v>
      </c>
    </row>
    <row r="43" spans="4:5" x14ac:dyDescent="0.3">
      <c r="D43" s="19">
        <v>1.4</v>
      </c>
      <c r="E43" s="45">
        <v>8.1999999999999993</v>
      </c>
    </row>
    <row r="44" spans="4:5" x14ac:dyDescent="0.3">
      <c r="D44" s="19">
        <v>1.41</v>
      </c>
      <c r="E44" s="52">
        <v>8</v>
      </c>
    </row>
    <row r="45" spans="4:5" x14ac:dyDescent="0.3">
      <c r="D45" s="19">
        <v>1.42</v>
      </c>
      <c r="E45" s="52">
        <v>8</v>
      </c>
    </row>
    <row r="46" spans="4:5" x14ac:dyDescent="0.3">
      <c r="D46" s="19">
        <v>1.43</v>
      </c>
      <c r="E46" s="52">
        <v>8</v>
      </c>
    </row>
    <row r="47" spans="4:5" x14ac:dyDescent="0.3">
      <c r="D47" s="19">
        <v>1.44</v>
      </c>
      <c r="E47" s="52">
        <v>8</v>
      </c>
    </row>
    <row r="48" spans="4:5" x14ac:dyDescent="0.3">
      <c r="D48" s="19">
        <v>1.45</v>
      </c>
      <c r="E48" s="52">
        <v>8</v>
      </c>
    </row>
    <row r="49" spans="4:5" x14ac:dyDescent="0.3">
      <c r="D49" s="19">
        <v>1.46</v>
      </c>
      <c r="E49" s="52">
        <v>8</v>
      </c>
    </row>
    <row r="50" spans="4:5" x14ac:dyDescent="0.3">
      <c r="D50" s="19">
        <v>1.47</v>
      </c>
      <c r="E50" s="52">
        <v>8</v>
      </c>
    </row>
    <row r="51" spans="4:5" x14ac:dyDescent="0.3">
      <c r="D51" s="19">
        <v>1.48</v>
      </c>
      <c r="E51" s="52">
        <v>8</v>
      </c>
    </row>
    <row r="52" spans="4:5" x14ac:dyDescent="0.3">
      <c r="D52" s="19">
        <v>1.49</v>
      </c>
      <c r="E52" s="52">
        <v>8</v>
      </c>
    </row>
    <row r="53" spans="4:5" x14ac:dyDescent="0.3">
      <c r="D53" s="19">
        <v>1.5</v>
      </c>
      <c r="E53" s="52">
        <v>8</v>
      </c>
    </row>
    <row r="54" spans="4:5" x14ac:dyDescent="0.3">
      <c r="D54" s="19">
        <v>1.51</v>
      </c>
      <c r="E54" s="45">
        <v>7.8</v>
      </c>
    </row>
    <row r="55" spans="4:5" x14ac:dyDescent="0.3">
      <c r="D55" s="19">
        <v>1.52</v>
      </c>
      <c r="E55" s="45">
        <v>7.8</v>
      </c>
    </row>
    <row r="56" spans="4:5" x14ac:dyDescent="0.3">
      <c r="D56" s="19">
        <v>1.53</v>
      </c>
      <c r="E56" s="45">
        <v>7.8</v>
      </c>
    </row>
    <row r="57" spans="4:5" x14ac:dyDescent="0.3">
      <c r="D57" s="19">
        <v>1.54</v>
      </c>
      <c r="E57" s="45">
        <v>7.8</v>
      </c>
    </row>
    <row r="58" spans="4:5" x14ac:dyDescent="0.3">
      <c r="D58" s="19">
        <v>1.55</v>
      </c>
      <c r="E58" s="45">
        <v>7.8</v>
      </c>
    </row>
    <row r="59" spans="4:5" x14ac:dyDescent="0.3">
      <c r="D59" s="19">
        <v>1.56</v>
      </c>
      <c r="E59" s="45">
        <v>7.8</v>
      </c>
    </row>
    <row r="60" spans="4:5" x14ac:dyDescent="0.3">
      <c r="D60" s="19">
        <v>1.57</v>
      </c>
      <c r="E60" s="45">
        <v>7.8</v>
      </c>
    </row>
    <row r="61" spans="4:5" x14ac:dyDescent="0.3">
      <c r="D61" s="19">
        <v>1.58</v>
      </c>
      <c r="E61" s="45">
        <v>7.8</v>
      </c>
    </row>
    <row r="62" spans="4:5" x14ac:dyDescent="0.3">
      <c r="D62" s="19">
        <v>1.59</v>
      </c>
      <c r="E62" s="45">
        <v>7.8</v>
      </c>
    </row>
    <row r="63" spans="4:5" x14ac:dyDescent="0.3">
      <c r="D63" s="19">
        <v>1.6</v>
      </c>
      <c r="E63" s="45">
        <v>7.8</v>
      </c>
    </row>
    <row r="64" spans="4:5" x14ac:dyDescent="0.3">
      <c r="D64" s="19">
        <v>1.61</v>
      </c>
      <c r="E64" s="45">
        <v>7.6</v>
      </c>
    </row>
    <row r="65" spans="4:5" x14ac:dyDescent="0.3">
      <c r="D65" s="19">
        <v>1.62</v>
      </c>
      <c r="E65" s="45">
        <v>7.6</v>
      </c>
    </row>
    <row r="66" spans="4:5" x14ac:dyDescent="0.3">
      <c r="D66" s="19">
        <v>1.63</v>
      </c>
      <c r="E66" s="45">
        <v>7.6</v>
      </c>
    </row>
    <row r="67" spans="4:5" x14ac:dyDescent="0.3">
      <c r="D67" s="19">
        <v>1.64</v>
      </c>
      <c r="E67" s="45">
        <v>7.6</v>
      </c>
    </row>
    <row r="68" spans="4:5" x14ac:dyDescent="0.3">
      <c r="D68" s="19">
        <v>1.65</v>
      </c>
      <c r="E68" s="45">
        <v>7.6</v>
      </c>
    </row>
    <row r="69" spans="4:5" x14ac:dyDescent="0.3">
      <c r="D69" s="19">
        <v>1.66</v>
      </c>
      <c r="E69" s="45">
        <v>7.6</v>
      </c>
    </row>
    <row r="70" spans="4:5" x14ac:dyDescent="0.3">
      <c r="D70" s="19">
        <v>1.67</v>
      </c>
      <c r="E70" s="45">
        <v>7.6</v>
      </c>
    </row>
    <row r="71" spans="4:5" x14ac:dyDescent="0.3">
      <c r="D71" s="19">
        <v>1.68</v>
      </c>
      <c r="E71" s="45">
        <v>7.6</v>
      </c>
    </row>
    <row r="72" spans="4:5" x14ac:dyDescent="0.3">
      <c r="D72" s="19">
        <v>1.69</v>
      </c>
      <c r="E72" s="45">
        <v>7.6</v>
      </c>
    </row>
    <row r="73" spans="4:5" x14ac:dyDescent="0.3">
      <c r="D73" s="19">
        <v>1.7</v>
      </c>
      <c r="E73" s="45">
        <v>7.6</v>
      </c>
    </row>
    <row r="74" spans="4:5" x14ac:dyDescent="0.3">
      <c r="D74" s="19">
        <v>1.71</v>
      </c>
      <c r="E74" s="45">
        <v>7.4</v>
      </c>
    </row>
    <row r="75" spans="4:5" x14ac:dyDescent="0.3">
      <c r="D75" s="19">
        <v>1.72</v>
      </c>
      <c r="E75" s="45">
        <v>7.4</v>
      </c>
    </row>
    <row r="76" spans="4:5" x14ac:dyDescent="0.3">
      <c r="D76" s="19">
        <v>1.73</v>
      </c>
      <c r="E76" s="45">
        <v>7.4</v>
      </c>
    </row>
    <row r="77" spans="4:5" x14ac:dyDescent="0.3">
      <c r="D77" s="19">
        <v>1.74</v>
      </c>
      <c r="E77" s="45">
        <v>7.4</v>
      </c>
    </row>
    <row r="78" spans="4:5" x14ac:dyDescent="0.3">
      <c r="D78" s="19">
        <v>1.75</v>
      </c>
      <c r="E78" s="45">
        <v>7.4</v>
      </c>
    </row>
    <row r="79" spans="4:5" x14ac:dyDescent="0.3">
      <c r="D79" s="19">
        <v>1.76</v>
      </c>
      <c r="E79" s="45">
        <v>7.4</v>
      </c>
    </row>
    <row r="80" spans="4:5" x14ac:dyDescent="0.3">
      <c r="D80" s="19">
        <v>1.77</v>
      </c>
      <c r="E80" s="45">
        <v>7.4</v>
      </c>
    </row>
    <row r="81" spans="4:5" x14ac:dyDescent="0.3">
      <c r="D81" s="19">
        <v>1.78</v>
      </c>
      <c r="E81" s="45">
        <v>7.4</v>
      </c>
    </row>
    <row r="82" spans="4:5" x14ac:dyDescent="0.3">
      <c r="D82" s="19">
        <v>1.79</v>
      </c>
      <c r="E82" s="45">
        <v>7.4</v>
      </c>
    </row>
    <row r="83" spans="4:5" x14ac:dyDescent="0.3">
      <c r="D83" s="19">
        <v>1.8</v>
      </c>
      <c r="E83" s="45">
        <v>7.4</v>
      </c>
    </row>
    <row r="84" spans="4:5" x14ac:dyDescent="0.3">
      <c r="D84" s="19">
        <v>1.81</v>
      </c>
      <c r="E84" s="45">
        <v>7.2</v>
      </c>
    </row>
    <row r="85" spans="4:5" x14ac:dyDescent="0.3">
      <c r="D85" s="19">
        <v>1.82</v>
      </c>
      <c r="E85" s="45">
        <v>7.2</v>
      </c>
    </row>
    <row r="86" spans="4:5" x14ac:dyDescent="0.3">
      <c r="D86" s="19">
        <v>1.83</v>
      </c>
      <c r="E86" s="45">
        <v>7.2</v>
      </c>
    </row>
    <row r="87" spans="4:5" x14ac:dyDescent="0.3">
      <c r="D87" s="19">
        <v>1.84</v>
      </c>
      <c r="E87" s="45">
        <v>7.2</v>
      </c>
    </row>
    <row r="88" spans="4:5" x14ac:dyDescent="0.3">
      <c r="D88" s="19">
        <v>1.85</v>
      </c>
      <c r="E88" s="45">
        <v>7.2</v>
      </c>
    </row>
    <row r="89" spans="4:5" x14ac:dyDescent="0.3">
      <c r="D89" s="19">
        <v>1.86</v>
      </c>
      <c r="E89" s="45">
        <v>7.2</v>
      </c>
    </row>
    <row r="90" spans="4:5" x14ac:dyDescent="0.3">
      <c r="D90" s="19">
        <v>1.87</v>
      </c>
      <c r="E90" s="45">
        <v>7.2</v>
      </c>
    </row>
    <row r="91" spans="4:5" x14ac:dyDescent="0.3">
      <c r="D91" s="19">
        <v>1.88</v>
      </c>
      <c r="E91" s="45">
        <v>7.2</v>
      </c>
    </row>
    <row r="92" spans="4:5" x14ac:dyDescent="0.3">
      <c r="D92" s="19">
        <v>1.89</v>
      </c>
      <c r="E92" s="45">
        <v>7.2</v>
      </c>
    </row>
    <row r="93" spans="4:5" x14ac:dyDescent="0.3">
      <c r="D93" s="19">
        <v>1.9</v>
      </c>
      <c r="E93" s="45">
        <v>7.2</v>
      </c>
    </row>
    <row r="94" spans="4:5" x14ac:dyDescent="0.3">
      <c r="D94" s="19">
        <v>1.91</v>
      </c>
      <c r="E94" s="52">
        <v>7</v>
      </c>
    </row>
    <row r="95" spans="4:5" x14ac:dyDescent="0.3">
      <c r="D95" s="19">
        <v>1.92</v>
      </c>
      <c r="E95" s="52">
        <v>7</v>
      </c>
    </row>
    <row r="96" spans="4:5" x14ac:dyDescent="0.3">
      <c r="D96" s="19">
        <v>1.93</v>
      </c>
      <c r="E96" s="52">
        <v>7</v>
      </c>
    </row>
    <row r="97" spans="4:5" x14ac:dyDescent="0.3">
      <c r="D97" s="19">
        <v>1.94</v>
      </c>
      <c r="E97" s="52">
        <v>7</v>
      </c>
    </row>
    <row r="98" spans="4:5" x14ac:dyDescent="0.3">
      <c r="D98" s="19">
        <v>1.95</v>
      </c>
      <c r="E98" s="52">
        <v>7</v>
      </c>
    </row>
    <row r="99" spans="4:5" x14ac:dyDescent="0.3">
      <c r="D99" s="19">
        <v>1.96</v>
      </c>
      <c r="E99" s="52">
        <v>7</v>
      </c>
    </row>
    <row r="100" spans="4:5" x14ac:dyDescent="0.3">
      <c r="D100" s="19">
        <v>1.97</v>
      </c>
      <c r="E100" s="52">
        <v>7</v>
      </c>
    </row>
    <row r="101" spans="4:5" x14ac:dyDescent="0.3">
      <c r="D101" s="19">
        <v>1.98</v>
      </c>
      <c r="E101" s="52">
        <v>7</v>
      </c>
    </row>
    <row r="102" spans="4:5" x14ac:dyDescent="0.3">
      <c r="D102" s="19">
        <v>1.99</v>
      </c>
      <c r="E102" s="52">
        <v>7</v>
      </c>
    </row>
    <row r="103" spans="4:5" x14ac:dyDescent="0.3">
      <c r="D103" s="19">
        <v>2</v>
      </c>
      <c r="E103" s="52">
        <v>7</v>
      </c>
    </row>
    <row r="104" spans="4:5" x14ac:dyDescent="0.3">
      <c r="D104" s="19">
        <v>2.0099999999999998</v>
      </c>
      <c r="E104" s="45">
        <v>6.8</v>
      </c>
    </row>
    <row r="105" spans="4:5" x14ac:dyDescent="0.3">
      <c r="D105" s="19">
        <v>2.02</v>
      </c>
      <c r="E105" s="45">
        <v>6.8</v>
      </c>
    </row>
    <row r="106" spans="4:5" x14ac:dyDescent="0.3">
      <c r="D106" s="19">
        <v>2.0299999999999998</v>
      </c>
      <c r="E106" s="45">
        <v>6.8</v>
      </c>
    </row>
    <row r="107" spans="4:5" x14ac:dyDescent="0.3">
      <c r="D107" s="19">
        <v>2.04</v>
      </c>
      <c r="E107" s="45">
        <v>6.8</v>
      </c>
    </row>
    <row r="108" spans="4:5" x14ac:dyDescent="0.3">
      <c r="D108" s="19">
        <v>2.0499999999999998</v>
      </c>
      <c r="E108" s="45">
        <v>6.8</v>
      </c>
    </row>
    <row r="109" spans="4:5" x14ac:dyDescent="0.3">
      <c r="D109" s="19">
        <v>2.06</v>
      </c>
      <c r="E109" s="45">
        <v>6.8</v>
      </c>
    </row>
    <row r="110" spans="4:5" x14ac:dyDescent="0.3">
      <c r="D110" s="19">
        <v>2.0699999999999998</v>
      </c>
      <c r="E110" s="45">
        <v>6.8</v>
      </c>
    </row>
    <row r="111" spans="4:5" x14ac:dyDescent="0.3">
      <c r="D111" s="19">
        <v>2.08</v>
      </c>
      <c r="E111" s="45">
        <v>6.8</v>
      </c>
    </row>
    <row r="112" spans="4:5" x14ac:dyDescent="0.3">
      <c r="D112" s="19">
        <v>2.09</v>
      </c>
      <c r="E112" s="45">
        <v>6.8</v>
      </c>
    </row>
    <row r="113" spans="4:5" x14ac:dyDescent="0.3">
      <c r="D113" s="19">
        <v>2.1</v>
      </c>
      <c r="E113" s="45">
        <v>6.8</v>
      </c>
    </row>
    <row r="114" spans="4:5" x14ac:dyDescent="0.3">
      <c r="D114" s="19">
        <v>2.11</v>
      </c>
      <c r="E114" s="45">
        <v>6.6</v>
      </c>
    </row>
    <row r="115" spans="4:5" x14ac:dyDescent="0.3">
      <c r="D115" s="19">
        <v>2.12</v>
      </c>
      <c r="E115" s="45">
        <v>6.6</v>
      </c>
    </row>
    <row r="116" spans="4:5" x14ac:dyDescent="0.3">
      <c r="D116" s="19">
        <v>2.13</v>
      </c>
      <c r="E116" s="45">
        <v>6.6</v>
      </c>
    </row>
    <row r="117" spans="4:5" x14ac:dyDescent="0.3">
      <c r="D117" s="19">
        <v>2.14</v>
      </c>
      <c r="E117" s="45">
        <v>6.6</v>
      </c>
    </row>
    <row r="118" spans="4:5" x14ac:dyDescent="0.3">
      <c r="D118" s="19">
        <v>2.15</v>
      </c>
      <c r="E118" s="45">
        <v>6.6</v>
      </c>
    </row>
    <row r="119" spans="4:5" x14ac:dyDescent="0.3">
      <c r="D119" s="19">
        <v>2.16</v>
      </c>
      <c r="E119" s="45">
        <v>6.6</v>
      </c>
    </row>
    <row r="120" spans="4:5" x14ac:dyDescent="0.3">
      <c r="D120" s="19">
        <v>2.17</v>
      </c>
      <c r="E120" s="45">
        <v>6.6</v>
      </c>
    </row>
    <row r="121" spans="4:5" x14ac:dyDescent="0.3">
      <c r="D121" s="19">
        <v>2.1800000000000002</v>
      </c>
      <c r="E121" s="45">
        <v>6.6</v>
      </c>
    </row>
    <row r="122" spans="4:5" x14ac:dyDescent="0.3">
      <c r="D122" s="19">
        <v>2.19</v>
      </c>
      <c r="E122" s="45">
        <v>6.6</v>
      </c>
    </row>
    <row r="123" spans="4:5" x14ac:dyDescent="0.3">
      <c r="D123" s="19">
        <v>2.2000000000000002</v>
      </c>
      <c r="E123" s="45">
        <v>6.6</v>
      </c>
    </row>
    <row r="124" spans="4:5" x14ac:dyDescent="0.3">
      <c r="D124" s="19">
        <v>2.21</v>
      </c>
      <c r="E124" s="45">
        <v>6.4</v>
      </c>
    </row>
    <row r="125" spans="4:5" x14ac:dyDescent="0.3">
      <c r="D125" s="19">
        <v>2.2200000000000002</v>
      </c>
      <c r="E125" s="45">
        <v>6.4</v>
      </c>
    </row>
    <row r="126" spans="4:5" x14ac:dyDescent="0.3">
      <c r="D126" s="19">
        <v>2.23</v>
      </c>
      <c r="E126" s="45">
        <v>6.4</v>
      </c>
    </row>
    <row r="127" spans="4:5" x14ac:dyDescent="0.3">
      <c r="D127" s="19">
        <v>2.2400000000000002</v>
      </c>
      <c r="E127" s="45">
        <v>6.4</v>
      </c>
    </row>
    <row r="128" spans="4:5" x14ac:dyDescent="0.3">
      <c r="D128" s="19">
        <v>2.25</v>
      </c>
      <c r="E128" s="45">
        <v>6.4</v>
      </c>
    </row>
    <row r="129" spans="4:5" x14ac:dyDescent="0.3">
      <c r="D129" s="19">
        <v>2.2599999999999998</v>
      </c>
      <c r="E129" s="45">
        <v>6.4</v>
      </c>
    </row>
    <row r="130" spans="4:5" x14ac:dyDescent="0.3">
      <c r="D130" s="19">
        <v>2.27</v>
      </c>
      <c r="E130" s="45">
        <v>6.4</v>
      </c>
    </row>
    <row r="131" spans="4:5" x14ac:dyDescent="0.3">
      <c r="D131" s="19">
        <v>2.2799999999999998</v>
      </c>
      <c r="E131" s="45">
        <v>6.4</v>
      </c>
    </row>
    <row r="132" spans="4:5" x14ac:dyDescent="0.3">
      <c r="D132" s="19">
        <v>2.29</v>
      </c>
      <c r="E132" s="45">
        <v>6.4</v>
      </c>
    </row>
    <row r="133" spans="4:5" x14ac:dyDescent="0.3">
      <c r="D133" s="19">
        <v>2.2999999999999998</v>
      </c>
      <c r="E133" s="45">
        <v>6.4</v>
      </c>
    </row>
    <row r="134" spans="4:5" x14ac:dyDescent="0.3">
      <c r="D134" s="19">
        <v>2.31</v>
      </c>
      <c r="E134" s="45">
        <v>6.2</v>
      </c>
    </row>
    <row r="135" spans="4:5" x14ac:dyDescent="0.3">
      <c r="D135" s="19">
        <v>2.3199999999999998</v>
      </c>
      <c r="E135" s="45">
        <v>6.2</v>
      </c>
    </row>
    <row r="136" spans="4:5" x14ac:dyDescent="0.3">
      <c r="D136" s="19">
        <v>2.33</v>
      </c>
      <c r="E136" s="45">
        <v>6.2</v>
      </c>
    </row>
    <row r="137" spans="4:5" x14ac:dyDescent="0.3">
      <c r="D137" s="19">
        <v>2.34</v>
      </c>
      <c r="E137" s="45">
        <v>6.2</v>
      </c>
    </row>
    <row r="138" spans="4:5" x14ac:dyDescent="0.3">
      <c r="D138" s="19">
        <v>2.35</v>
      </c>
      <c r="E138" s="45">
        <v>6.2</v>
      </c>
    </row>
    <row r="139" spans="4:5" x14ac:dyDescent="0.3">
      <c r="D139" s="19">
        <v>2.36</v>
      </c>
      <c r="E139" s="45">
        <v>6.2</v>
      </c>
    </row>
    <row r="140" spans="4:5" x14ac:dyDescent="0.3">
      <c r="D140" s="19">
        <v>2.37</v>
      </c>
      <c r="E140" s="45">
        <v>6.2</v>
      </c>
    </row>
    <row r="141" spans="4:5" x14ac:dyDescent="0.3">
      <c r="D141" s="19">
        <v>2.38</v>
      </c>
      <c r="E141" s="45">
        <v>6.2</v>
      </c>
    </row>
    <row r="142" spans="4:5" x14ac:dyDescent="0.3">
      <c r="D142" s="19">
        <v>2.39</v>
      </c>
      <c r="E142" s="45">
        <v>6.2</v>
      </c>
    </row>
    <row r="143" spans="4:5" x14ac:dyDescent="0.3">
      <c r="D143" s="19">
        <v>2.4</v>
      </c>
      <c r="E143" s="45">
        <v>6.2</v>
      </c>
    </row>
    <row r="144" spans="4:5" x14ac:dyDescent="0.3">
      <c r="D144" s="19">
        <v>2.41</v>
      </c>
      <c r="E144" s="52">
        <v>6</v>
      </c>
    </row>
    <row r="145" spans="4:5" x14ac:dyDescent="0.3">
      <c r="D145" s="19">
        <v>2.42</v>
      </c>
      <c r="E145" s="52">
        <v>6</v>
      </c>
    </row>
    <row r="146" spans="4:5" x14ac:dyDescent="0.3">
      <c r="D146" s="19">
        <v>2.4300000000000002</v>
      </c>
      <c r="E146" s="52">
        <v>6</v>
      </c>
    </row>
    <row r="147" spans="4:5" x14ac:dyDescent="0.3">
      <c r="D147" s="19">
        <v>2.44</v>
      </c>
      <c r="E147" s="52">
        <v>6</v>
      </c>
    </row>
    <row r="148" spans="4:5" x14ac:dyDescent="0.3">
      <c r="D148" s="19">
        <v>2.4500000000000002</v>
      </c>
      <c r="E148" s="52">
        <v>6</v>
      </c>
    </row>
    <row r="149" spans="4:5" x14ac:dyDescent="0.3">
      <c r="D149" s="19">
        <v>2.46</v>
      </c>
      <c r="E149" s="52">
        <v>6</v>
      </c>
    </row>
    <row r="150" spans="4:5" x14ac:dyDescent="0.3">
      <c r="D150" s="19">
        <v>2.4700000000000002</v>
      </c>
      <c r="E150" s="52">
        <v>6</v>
      </c>
    </row>
    <row r="151" spans="4:5" x14ac:dyDescent="0.3">
      <c r="D151" s="19">
        <v>2.48</v>
      </c>
      <c r="E151" s="52">
        <v>6</v>
      </c>
    </row>
    <row r="152" spans="4:5" x14ac:dyDescent="0.3">
      <c r="D152" s="19">
        <v>2.4900000000000002</v>
      </c>
      <c r="E152" s="52">
        <v>6</v>
      </c>
    </row>
    <row r="153" spans="4:5" x14ac:dyDescent="0.3">
      <c r="D153" s="19">
        <v>2.5</v>
      </c>
      <c r="E153" s="52">
        <v>6</v>
      </c>
    </row>
    <row r="154" spans="4:5" x14ac:dyDescent="0.3">
      <c r="D154" s="19">
        <v>2.5099999999999998</v>
      </c>
      <c r="E154" s="45">
        <v>5.8</v>
      </c>
    </row>
    <row r="155" spans="4:5" x14ac:dyDescent="0.3">
      <c r="D155" s="19">
        <v>2.52</v>
      </c>
      <c r="E155" s="45">
        <v>5.8</v>
      </c>
    </row>
    <row r="156" spans="4:5" x14ac:dyDescent="0.3">
      <c r="D156" s="19">
        <v>2.5299999999999998</v>
      </c>
      <c r="E156" s="45">
        <v>5.8</v>
      </c>
    </row>
    <row r="157" spans="4:5" x14ac:dyDescent="0.3">
      <c r="D157" s="19">
        <v>2.54</v>
      </c>
      <c r="E157" s="45">
        <v>5.8</v>
      </c>
    </row>
    <row r="158" spans="4:5" x14ac:dyDescent="0.3">
      <c r="D158" s="19">
        <v>2.5499999999999998</v>
      </c>
      <c r="E158" s="45">
        <v>5.8</v>
      </c>
    </row>
    <row r="159" spans="4:5" x14ac:dyDescent="0.3">
      <c r="D159" s="19">
        <v>2.56</v>
      </c>
      <c r="E159" s="45">
        <v>5.8</v>
      </c>
    </row>
    <row r="160" spans="4:5" x14ac:dyDescent="0.3">
      <c r="D160" s="19">
        <v>2.57</v>
      </c>
      <c r="E160" s="45">
        <v>5.8</v>
      </c>
    </row>
    <row r="161" spans="4:5" x14ac:dyDescent="0.3">
      <c r="D161" s="19">
        <v>2.58</v>
      </c>
      <c r="E161" s="45">
        <v>5.8</v>
      </c>
    </row>
    <row r="162" spans="4:5" x14ac:dyDescent="0.3">
      <c r="D162" s="19">
        <v>2.59</v>
      </c>
      <c r="E162" s="45">
        <v>5.8</v>
      </c>
    </row>
    <row r="163" spans="4:5" x14ac:dyDescent="0.3">
      <c r="D163" s="19">
        <v>2.6</v>
      </c>
      <c r="E163" s="45">
        <v>5.8</v>
      </c>
    </row>
    <row r="164" spans="4:5" x14ac:dyDescent="0.3">
      <c r="D164" s="19">
        <v>2.61</v>
      </c>
      <c r="E164" s="45">
        <v>5.6</v>
      </c>
    </row>
    <row r="165" spans="4:5" x14ac:dyDescent="0.3">
      <c r="D165" s="19">
        <v>2.62</v>
      </c>
      <c r="E165" s="45">
        <v>5.6</v>
      </c>
    </row>
    <row r="166" spans="4:5" x14ac:dyDescent="0.3">
      <c r="D166" s="19">
        <v>2.63</v>
      </c>
      <c r="E166" s="45">
        <v>5.6</v>
      </c>
    </row>
    <row r="167" spans="4:5" x14ac:dyDescent="0.3">
      <c r="D167" s="19">
        <v>2.64</v>
      </c>
      <c r="E167" s="45">
        <v>5.6</v>
      </c>
    </row>
    <row r="168" spans="4:5" x14ac:dyDescent="0.3">
      <c r="D168" s="19">
        <v>2.65</v>
      </c>
      <c r="E168" s="45">
        <v>5.6</v>
      </c>
    </row>
    <row r="169" spans="4:5" x14ac:dyDescent="0.3">
      <c r="D169" s="19">
        <v>2.66</v>
      </c>
      <c r="E169" s="45">
        <v>5.6</v>
      </c>
    </row>
    <row r="170" spans="4:5" x14ac:dyDescent="0.3">
      <c r="D170" s="19">
        <v>2.67</v>
      </c>
      <c r="E170" s="45">
        <v>5.6</v>
      </c>
    </row>
    <row r="171" spans="4:5" x14ac:dyDescent="0.3">
      <c r="D171" s="19">
        <v>2.68</v>
      </c>
      <c r="E171" s="45">
        <v>5.6</v>
      </c>
    </row>
    <row r="172" spans="4:5" x14ac:dyDescent="0.3">
      <c r="D172" s="19">
        <v>2.69</v>
      </c>
      <c r="E172" s="45">
        <v>5.6</v>
      </c>
    </row>
    <row r="173" spans="4:5" x14ac:dyDescent="0.3">
      <c r="D173" s="19">
        <v>2.7</v>
      </c>
      <c r="E173" s="45">
        <v>5.6</v>
      </c>
    </row>
    <row r="174" spans="4:5" x14ac:dyDescent="0.3">
      <c r="D174" s="19">
        <v>2.71</v>
      </c>
      <c r="E174" s="45">
        <v>5.4</v>
      </c>
    </row>
    <row r="175" spans="4:5" x14ac:dyDescent="0.3">
      <c r="D175" s="19">
        <v>2.72</v>
      </c>
      <c r="E175" s="45">
        <v>5.4</v>
      </c>
    </row>
    <row r="176" spans="4:5" x14ac:dyDescent="0.3">
      <c r="D176" s="19">
        <v>2.73</v>
      </c>
      <c r="E176" s="45">
        <v>5.4</v>
      </c>
    </row>
    <row r="177" spans="4:5" x14ac:dyDescent="0.3">
      <c r="D177" s="19">
        <v>2.74</v>
      </c>
      <c r="E177" s="45">
        <v>5.4</v>
      </c>
    </row>
    <row r="178" spans="4:5" x14ac:dyDescent="0.3">
      <c r="D178" s="19">
        <v>2.75</v>
      </c>
      <c r="E178" s="45">
        <v>5.4</v>
      </c>
    </row>
    <row r="179" spans="4:5" x14ac:dyDescent="0.3">
      <c r="D179" s="19">
        <v>2.76</v>
      </c>
      <c r="E179" s="45">
        <v>5.4</v>
      </c>
    </row>
    <row r="180" spans="4:5" x14ac:dyDescent="0.3">
      <c r="D180" s="19">
        <v>2.77</v>
      </c>
      <c r="E180" s="45">
        <v>5.4</v>
      </c>
    </row>
    <row r="181" spans="4:5" x14ac:dyDescent="0.3">
      <c r="D181" s="19">
        <v>2.78</v>
      </c>
      <c r="E181" s="45">
        <v>5.4</v>
      </c>
    </row>
    <row r="182" spans="4:5" x14ac:dyDescent="0.3">
      <c r="D182" s="19">
        <v>2.79</v>
      </c>
      <c r="E182" s="45">
        <v>5.4</v>
      </c>
    </row>
    <row r="183" spans="4:5" x14ac:dyDescent="0.3">
      <c r="D183" s="19">
        <v>2.8</v>
      </c>
      <c r="E183" s="45">
        <v>5.4</v>
      </c>
    </row>
    <row r="184" spans="4:5" x14ac:dyDescent="0.3">
      <c r="D184" s="19">
        <v>2.81</v>
      </c>
      <c r="E184" s="45">
        <v>5.2</v>
      </c>
    </row>
    <row r="185" spans="4:5" x14ac:dyDescent="0.3">
      <c r="D185" s="19">
        <v>2.82</v>
      </c>
      <c r="E185" s="45">
        <v>5.2</v>
      </c>
    </row>
    <row r="186" spans="4:5" x14ac:dyDescent="0.3">
      <c r="D186" s="19">
        <v>2.83</v>
      </c>
      <c r="E186" s="45">
        <v>5.2</v>
      </c>
    </row>
    <row r="187" spans="4:5" x14ac:dyDescent="0.3">
      <c r="D187" s="19">
        <v>2.84</v>
      </c>
      <c r="E187" s="45">
        <v>5.2</v>
      </c>
    </row>
    <row r="188" spans="4:5" x14ac:dyDescent="0.3">
      <c r="D188" s="19">
        <v>2.85</v>
      </c>
      <c r="E188" s="45">
        <v>5.2</v>
      </c>
    </row>
    <row r="189" spans="4:5" x14ac:dyDescent="0.3">
      <c r="D189" s="19">
        <v>2.86</v>
      </c>
      <c r="E189" s="45">
        <v>5.2</v>
      </c>
    </row>
    <row r="190" spans="4:5" x14ac:dyDescent="0.3">
      <c r="D190" s="19">
        <v>2.87</v>
      </c>
      <c r="E190" s="45">
        <v>5.2</v>
      </c>
    </row>
    <row r="191" spans="4:5" x14ac:dyDescent="0.3">
      <c r="D191" s="19">
        <v>2.88</v>
      </c>
      <c r="E191" s="45">
        <v>5.2</v>
      </c>
    </row>
    <row r="192" spans="4:5" x14ac:dyDescent="0.3">
      <c r="D192" s="19">
        <v>2.89</v>
      </c>
      <c r="E192" s="45">
        <v>5.2</v>
      </c>
    </row>
    <row r="193" spans="4:5" x14ac:dyDescent="0.3">
      <c r="D193" s="19">
        <v>2.9</v>
      </c>
      <c r="E193" s="45">
        <v>5.2</v>
      </c>
    </row>
    <row r="194" spans="4:5" x14ac:dyDescent="0.3">
      <c r="D194" s="19">
        <v>2.91</v>
      </c>
      <c r="E194" s="52">
        <v>5</v>
      </c>
    </row>
    <row r="195" spans="4:5" x14ac:dyDescent="0.3">
      <c r="D195" s="19">
        <v>2.92</v>
      </c>
      <c r="E195" s="52">
        <v>5</v>
      </c>
    </row>
    <row r="196" spans="4:5" x14ac:dyDescent="0.3">
      <c r="D196" s="19">
        <v>2.93</v>
      </c>
      <c r="E196" s="52">
        <v>5</v>
      </c>
    </row>
    <row r="197" spans="4:5" x14ac:dyDescent="0.3">
      <c r="D197" s="19">
        <v>2.94</v>
      </c>
      <c r="E197" s="52">
        <v>5</v>
      </c>
    </row>
    <row r="198" spans="4:5" x14ac:dyDescent="0.3">
      <c r="D198" s="19">
        <v>2.95</v>
      </c>
      <c r="E198" s="52">
        <v>5</v>
      </c>
    </row>
    <row r="199" spans="4:5" x14ac:dyDescent="0.3">
      <c r="D199" s="19">
        <v>2.96</v>
      </c>
      <c r="E199" s="52">
        <v>5</v>
      </c>
    </row>
    <row r="200" spans="4:5" x14ac:dyDescent="0.3">
      <c r="D200" s="19">
        <v>2.97</v>
      </c>
      <c r="E200" s="52">
        <v>5</v>
      </c>
    </row>
    <row r="201" spans="4:5" x14ac:dyDescent="0.3">
      <c r="D201" s="19">
        <v>2.98</v>
      </c>
      <c r="E201" s="52">
        <v>5</v>
      </c>
    </row>
    <row r="202" spans="4:5" x14ac:dyDescent="0.3">
      <c r="D202" s="19">
        <v>2.99</v>
      </c>
      <c r="E202" s="52">
        <v>5</v>
      </c>
    </row>
    <row r="203" spans="4:5" x14ac:dyDescent="0.3">
      <c r="D203" s="19">
        <v>3</v>
      </c>
      <c r="E203" s="52">
        <v>5</v>
      </c>
    </row>
    <row r="204" spans="4:5" x14ac:dyDescent="0.3">
      <c r="D204" s="19">
        <v>3.01</v>
      </c>
      <c r="E204" s="45">
        <v>4.8</v>
      </c>
    </row>
    <row r="205" spans="4:5" x14ac:dyDescent="0.3">
      <c r="D205" s="19">
        <v>3.02</v>
      </c>
      <c r="E205" s="45">
        <v>4.8</v>
      </c>
    </row>
    <row r="206" spans="4:5" x14ac:dyDescent="0.3">
      <c r="D206" s="19">
        <v>3.03</v>
      </c>
      <c r="E206" s="45">
        <v>4.8</v>
      </c>
    </row>
    <row r="207" spans="4:5" x14ac:dyDescent="0.3">
      <c r="D207" s="19">
        <v>3.04</v>
      </c>
      <c r="E207" s="45">
        <v>4.8</v>
      </c>
    </row>
    <row r="208" spans="4:5" x14ac:dyDescent="0.3">
      <c r="D208" s="19">
        <v>3.05</v>
      </c>
      <c r="E208" s="45">
        <v>4.8</v>
      </c>
    </row>
    <row r="209" spans="4:5" x14ac:dyDescent="0.3">
      <c r="D209" s="19">
        <v>3.06</v>
      </c>
      <c r="E209" s="45">
        <v>4.8</v>
      </c>
    </row>
    <row r="210" spans="4:5" x14ac:dyDescent="0.3">
      <c r="D210" s="19">
        <v>3.07</v>
      </c>
      <c r="E210" s="45">
        <v>4.8</v>
      </c>
    </row>
    <row r="211" spans="4:5" x14ac:dyDescent="0.3">
      <c r="D211" s="19">
        <v>3.08</v>
      </c>
      <c r="E211" s="45">
        <v>4.8</v>
      </c>
    </row>
    <row r="212" spans="4:5" x14ac:dyDescent="0.3">
      <c r="D212" s="19">
        <v>3.09</v>
      </c>
      <c r="E212" s="45">
        <v>4.8</v>
      </c>
    </row>
    <row r="213" spans="4:5" x14ac:dyDescent="0.3">
      <c r="D213" s="19">
        <v>3.1</v>
      </c>
      <c r="E213" s="45">
        <v>4.8</v>
      </c>
    </row>
    <row r="214" spans="4:5" x14ac:dyDescent="0.3">
      <c r="D214" s="19">
        <v>3.11</v>
      </c>
      <c r="E214" s="45">
        <v>4.5999999999999996</v>
      </c>
    </row>
    <row r="215" spans="4:5" x14ac:dyDescent="0.3">
      <c r="D215" s="19">
        <v>3.12</v>
      </c>
      <c r="E215" s="45">
        <v>4.5999999999999996</v>
      </c>
    </row>
    <row r="216" spans="4:5" x14ac:dyDescent="0.3">
      <c r="D216" s="19">
        <v>3.13</v>
      </c>
      <c r="E216" s="45">
        <v>4.5999999999999996</v>
      </c>
    </row>
    <row r="217" spans="4:5" x14ac:dyDescent="0.3">
      <c r="D217" s="19">
        <v>3.14</v>
      </c>
      <c r="E217" s="45">
        <v>4.5999999999999996</v>
      </c>
    </row>
    <row r="218" spans="4:5" x14ac:dyDescent="0.3">
      <c r="D218" s="19">
        <v>3.15</v>
      </c>
      <c r="E218" s="45">
        <v>4.5999999999999996</v>
      </c>
    </row>
    <row r="219" spans="4:5" x14ac:dyDescent="0.3">
      <c r="D219" s="19">
        <v>3.16</v>
      </c>
      <c r="E219" s="45">
        <v>4.5999999999999996</v>
      </c>
    </row>
    <row r="220" spans="4:5" x14ac:dyDescent="0.3">
      <c r="D220" s="19">
        <v>3.17</v>
      </c>
      <c r="E220" s="45">
        <v>4.5999999999999996</v>
      </c>
    </row>
    <row r="221" spans="4:5" x14ac:dyDescent="0.3">
      <c r="D221" s="19">
        <v>3.18</v>
      </c>
      <c r="E221" s="45">
        <v>4.5999999999999996</v>
      </c>
    </row>
    <row r="222" spans="4:5" x14ac:dyDescent="0.3">
      <c r="D222" s="19">
        <v>3.19</v>
      </c>
      <c r="E222" s="45">
        <v>4.5999999999999996</v>
      </c>
    </row>
    <row r="223" spans="4:5" x14ac:dyDescent="0.3">
      <c r="D223" s="19">
        <v>3.2</v>
      </c>
      <c r="E223" s="45">
        <v>4.5999999999999996</v>
      </c>
    </row>
    <row r="224" spans="4:5" x14ac:dyDescent="0.3">
      <c r="D224" s="19">
        <v>3.21</v>
      </c>
      <c r="E224" s="45">
        <v>4.4000000000000004</v>
      </c>
    </row>
    <row r="225" spans="4:5" x14ac:dyDescent="0.3">
      <c r="D225" s="19">
        <v>3.22</v>
      </c>
      <c r="E225" s="45">
        <v>4.4000000000000004</v>
      </c>
    </row>
    <row r="226" spans="4:5" x14ac:dyDescent="0.3">
      <c r="D226" s="19">
        <v>3.23</v>
      </c>
      <c r="E226" s="45">
        <v>4.4000000000000004</v>
      </c>
    </row>
    <row r="227" spans="4:5" x14ac:dyDescent="0.3">
      <c r="D227" s="19">
        <v>3.24</v>
      </c>
      <c r="E227" s="45">
        <v>4.4000000000000004</v>
      </c>
    </row>
    <row r="228" spans="4:5" x14ac:dyDescent="0.3">
      <c r="D228" s="19">
        <v>3.25</v>
      </c>
      <c r="E228" s="45">
        <v>4.4000000000000004</v>
      </c>
    </row>
    <row r="229" spans="4:5" x14ac:dyDescent="0.3">
      <c r="D229" s="19">
        <v>3.26</v>
      </c>
      <c r="E229" s="45">
        <v>4.4000000000000004</v>
      </c>
    </row>
    <row r="230" spans="4:5" x14ac:dyDescent="0.3">
      <c r="D230" s="19">
        <v>3.27</v>
      </c>
      <c r="E230" s="45">
        <v>4.4000000000000004</v>
      </c>
    </row>
    <row r="231" spans="4:5" x14ac:dyDescent="0.3">
      <c r="D231" s="19">
        <v>3.28</v>
      </c>
      <c r="E231" s="45">
        <v>4.4000000000000004</v>
      </c>
    </row>
    <row r="232" spans="4:5" x14ac:dyDescent="0.3">
      <c r="D232" s="19">
        <v>3.29</v>
      </c>
      <c r="E232" s="45">
        <v>4.4000000000000004</v>
      </c>
    </row>
    <row r="233" spans="4:5" x14ac:dyDescent="0.3">
      <c r="D233" s="19">
        <v>3.3</v>
      </c>
      <c r="E233" s="45">
        <v>4.4000000000000004</v>
      </c>
    </row>
    <row r="234" spans="4:5" x14ac:dyDescent="0.3">
      <c r="D234" s="19">
        <v>3.31</v>
      </c>
      <c r="E234" s="45">
        <v>4.2</v>
      </c>
    </row>
    <row r="235" spans="4:5" x14ac:dyDescent="0.3">
      <c r="D235" s="19">
        <v>3.32</v>
      </c>
      <c r="E235" s="45">
        <v>4.2</v>
      </c>
    </row>
    <row r="236" spans="4:5" x14ac:dyDescent="0.3">
      <c r="D236" s="19">
        <v>3.33</v>
      </c>
      <c r="E236" s="45">
        <v>4.2</v>
      </c>
    </row>
    <row r="237" spans="4:5" x14ac:dyDescent="0.3">
      <c r="D237" s="19">
        <v>3.34</v>
      </c>
      <c r="E237" s="45">
        <v>4.2</v>
      </c>
    </row>
    <row r="238" spans="4:5" x14ac:dyDescent="0.3">
      <c r="D238" s="19">
        <v>3.35</v>
      </c>
      <c r="E238" s="45">
        <v>4.2</v>
      </c>
    </row>
    <row r="239" spans="4:5" x14ac:dyDescent="0.3">
      <c r="D239" s="19">
        <v>3.36</v>
      </c>
      <c r="E239" s="45">
        <v>4.2</v>
      </c>
    </row>
    <row r="240" spans="4:5" x14ac:dyDescent="0.3">
      <c r="D240" s="19">
        <v>3.37</v>
      </c>
      <c r="E240" s="45">
        <v>4.2</v>
      </c>
    </row>
    <row r="241" spans="4:5" x14ac:dyDescent="0.3">
      <c r="D241" s="19">
        <v>3.38</v>
      </c>
      <c r="E241" s="45">
        <v>4.2</v>
      </c>
    </row>
    <row r="242" spans="4:5" x14ac:dyDescent="0.3">
      <c r="D242" s="19">
        <v>3.39</v>
      </c>
      <c r="E242" s="45">
        <v>4.2</v>
      </c>
    </row>
    <row r="243" spans="4:5" x14ac:dyDescent="0.3">
      <c r="D243" s="19">
        <v>3.4</v>
      </c>
      <c r="E243" s="45">
        <v>4.2</v>
      </c>
    </row>
    <row r="244" spans="4:5" x14ac:dyDescent="0.3">
      <c r="D244" s="19">
        <v>3.41</v>
      </c>
      <c r="E244" s="52">
        <v>4</v>
      </c>
    </row>
    <row r="245" spans="4:5" x14ac:dyDescent="0.3">
      <c r="D245" s="19">
        <v>3.42</v>
      </c>
      <c r="E245" s="52">
        <v>4</v>
      </c>
    </row>
    <row r="246" spans="4:5" x14ac:dyDescent="0.3">
      <c r="D246" s="19">
        <v>3.43</v>
      </c>
      <c r="E246" s="52">
        <v>4</v>
      </c>
    </row>
    <row r="247" spans="4:5" x14ac:dyDescent="0.3">
      <c r="D247" s="19">
        <v>3.44</v>
      </c>
      <c r="E247" s="52">
        <v>4</v>
      </c>
    </row>
    <row r="248" spans="4:5" x14ac:dyDescent="0.3">
      <c r="D248" s="19">
        <v>3.45</v>
      </c>
      <c r="E248" s="52">
        <v>4</v>
      </c>
    </row>
    <row r="249" spans="4:5" x14ac:dyDescent="0.3">
      <c r="D249" s="19">
        <v>3.46</v>
      </c>
      <c r="E249" s="52">
        <v>4</v>
      </c>
    </row>
    <row r="250" spans="4:5" x14ac:dyDescent="0.3">
      <c r="D250" s="19">
        <v>3.47</v>
      </c>
      <c r="E250" s="52">
        <v>4</v>
      </c>
    </row>
    <row r="251" spans="4:5" x14ac:dyDescent="0.3">
      <c r="D251" s="19">
        <v>3.48</v>
      </c>
      <c r="E251" s="52">
        <v>4</v>
      </c>
    </row>
    <row r="252" spans="4:5" x14ac:dyDescent="0.3">
      <c r="D252" s="19">
        <v>3.49</v>
      </c>
      <c r="E252" s="52">
        <v>4</v>
      </c>
    </row>
    <row r="253" spans="4:5" x14ac:dyDescent="0.3">
      <c r="D253" s="19">
        <v>3.5</v>
      </c>
      <c r="E253" s="52">
        <v>4</v>
      </c>
    </row>
    <row r="254" spans="4:5" x14ac:dyDescent="0.3">
      <c r="D254" s="19">
        <v>3.51</v>
      </c>
      <c r="E254" s="45">
        <v>3.8</v>
      </c>
    </row>
    <row r="255" spans="4:5" x14ac:dyDescent="0.3">
      <c r="D255" s="19">
        <v>3.52</v>
      </c>
      <c r="E255" s="45">
        <v>3.8</v>
      </c>
    </row>
    <row r="256" spans="4:5" x14ac:dyDescent="0.3">
      <c r="D256" s="19">
        <v>3.53</v>
      </c>
      <c r="E256" s="45">
        <v>3.8</v>
      </c>
    </row>
    <row r="257" spans="4:5" x14ac:dyDescent="0.3">
      <c r="D257" s="19">
        <v>3.54</v>
      </c>
      <c r="E257" s="45">
        <v>3.8</v>
      </c>
    </row>
    <row r="258" spans="4:5" x14ac:dyDescent="0.3">
      <c r="D258" s="19">
        <v>3.55</v>
      </c>
      <c r="E258" s="45">
        <v>3.8</v>
      </c>
    </row>
    <row r="259" spans="4:5" x14ac:dyDescent="0.3">
      <c r="D259" s="19">
        <v>3.56</v>
      </c>
      <c r="E259" s="45">
        <v>3.8</v>
      </c>
    </row>
    <row r="260" spans="4:5" x14ac:dyDescent="0.3">
      <c r="D260" s="19">
        <v>3.57</v>
      </c>
      <c r="E260" s="45">
        <v>3.8</v>
      </c>
    </row>
    <row r="261" spans="4:5" x14ac:dyDescent="0.3">
      <c r="D261" s="19">
        <v>3.58</v>
      </c>
      <c r="E261" s="45">
        <v>3.8</v>
      </c>
    </row>
    <row r="262" spans="4:5" x14ac:dyDescent="0.3">
      <c r="D262" s="19">
        <v>3.59</v>
      </c>
      <c r="E262" s="45">
        <v>3.8</v>
      </c>
    </row>
    <row r="263" spans="4:5" x14ac:dyDescent="0.3">
      <c r="D263" s="19">
        <v>3.6</v>
      </c>
      <c r="E263" s="45">
        <v>3.8</v>
      </c>
    </row>
    <row r="264" spans="4:5" x14ac:dyDescent="0.3">
      <c r="D264" s="19">
        <v>3.61</v>
      </c>
      <c r="E264" s="45">
        <v>3.6</v>
      </c>
    </row>
    <row r="265" spans="4:5" x14ac:dyDescent="0.3">
      <c r="D265" s="19">
        <v>3.62</v>
      </c>
      <c r="E265" s="45">
        <v>3.6</v>
      </c>
    </row>
    <row r="266" spans="4:5" x14ac:dyDescent="0.3">
      <c r="D266" s="19">
        <v>3.63</v>
      </c>
      <c r="E266" s="45">
        <v>3.6</v>
      </c>
    </row>
    <row r="267" spans="4:5" x14ac:dyDescent="0.3">
      <c r="D267" s="19">
        <v>3.64</v>
      </c>
      <c r="E267" s="45">
        <v>3.6</v>
      </c>
    </row>
    <row r="268" spans="4:5" x14ac:dyDescent="0.3">
      <c r="D268" s="19">
        <v>3.65</v>
      </c>
      <c r="E268" s="45">
        <v>3.6</v>
      </c>
    </row>
    <row r="269" spans="4:5" x14ac:dyDescent="0.3">
      <c r="D269" s="19">
        <v>3.66</v>
      </c>
      <c r="E269" s="45">
        <v>3.6</v>
      </c>
    </row>
    <row r="270" spans="4:5" x14ac:dyDescent="0.3">
      <c r="D270" s="19">
        <v>3.67</v>
      </c>
      <c r="E270" s="45">
        <v>3.6</v>
      </c>
    </row>
    <row r="271" spans="4:5" x14ac:dyDescent="0.3">
      <c r="D271" s="19">
        <v>3.68</v>
      </c>
      <c r="E271" s="45">
        <v>3.6</v>
      </c>
    </row>
    <row r="272" spans="4:5" x14ac:dyDescent="0.3">
      <c r="D272" s="19">
        <v>3.69</v>
      </c>
      <c r="E272" s="45">
        <v>3.6</v>
      </c>
    </row>
    <row r="273" spans="4:5" x14ac:dyDescent="0.3">
      <c r="D273" s="19">
        <v>3.7</v>
      </c>
      <c r="E273" s="45">
        <v>3.6</v>
      </c>
    </row>
    <row r="274" spans="4:5" x14ac:dyDescent="0.3">
      <c r="D274" s="19">
        <v>3.71</v>
      </c>
      <c r="E274" s="45">
        <v>3.4</v>
      </c>
    </row>
    <row r="275" spans="4:5" x14ac:dyDescent="0.3">
      <c r="D275" s="19">
        <v>3.72</v>
      </c>
      <c r="E275" s="45">
        <v>3.4</v>
      </c>
    </row>
    <row r="276" spans="4:5" x14ac:dyDescent="0.3">
      <c r="D276" s="19">
        <v>3.73</v>
      </c>
      <c r="E276" s="45">
        <v>3.4</v>
      </c>
    </row>
    <row r="277" spans="4:5" x14ac:dyDescent="0.3">
      <c r="D277" s="19">
        <v>3.74</v>
      </c>
      <c r="E277" s="45">
        <v>3.4</v>
      </c>
    </row>
    <row r="278" spans="4:5" x14ac:dyDescent="0.3">
      <c r="D278" s="19">
        <v>3.75</v>
      </c>
      <c r="E278" s="45">
        <v>3.4</v>
      </c>
    </row>
    <row r="279" spans="4:5" x14ac:dyDescent="0.3">
      <c r="D279" s="19">
        <v>3.76</v>
      </c>
      <c r="E279" s="45">
        <v>3.4</v>
      </c>
    </row>
    <row r="280" spans="4:5" x14ac:dyDescent="0.3">
      <c r="D280" s="19">
        <v>3.77</v>
      </c>
      <c r="E280" s="45">
        <v>3.4</v>
      </c>
    </row>
    <row r="281" spans="4:5" x14ac:dyDescent="0.3">
      <c r="D281" s="19">
        <v>3.78</v>
      </c>
      <c r="E281" s="45">
        <v>3.4</v>
      </c>
    </row>
    <row r="282" spans="4:5" x14ac:dyDescent="0.3">
      <c r="D282" s="19">
        <v>3.79</v>
      </c>
      <c r="E282" s="45">
        <v>3.4</v>
      </c>
    </row>
    <row r="283" spans="4:5" x14ac:dyDescent="0.3">
      <c r="D283" s="19">
        <v>3.8</v>
      </c>
      <c r="E283" s="45">
        <v>3.4</v>
      </c>
    </row>
    <row r="284" spans="4:5" x14ac:dyDescent="0.3">
      <c r="D284" s="19">
        <v>3.81</v>
      </c>
      <c r="E284" s="45">
        <v>3.2</v>
      </c>
    </row>
    <row r="285" spans="4:5" x14ac:dyDescent="0.3">
      <c r="D285" s="19">
        <v>3.82</v>
      </c>
      <c r="E285" s="45">
        <v>3.2</v>
      </c>
    </row>
    <row r="286" spans="4:5" x14ac:dyDescent="0.3">
      <c r="D286" s="19">
        <v>3.83</v>
      </c>
      <c r="E286" s="45">
        <v>3.2</v>
      </c>
    </row>
    <row r="287" spans="4:5" x14ac:dyDescent="0.3">
      <c r="D287" s="19">
        <v>3.84</v>
      </c>
      <c r="E287" s="45">
        <v>3.2</v>
      </c>
    </row>
    <row r="288" spans="4:5" x14ac:dyDescent="0.3">
      <c r="D288" s="19">
        <v>3.85</v>
      </c>
      <c r="E288" s="45">
        <v>3.2</v>
      </c>
    </row>
    <row r="289" spans="4:5" x14ac:dyDescent="0.3">
      <c r="D289" s="19">
        <v>3.86</v>
      </c>
      <c r="E289" s="45">
        <v>3.2</v>
      </c>
    </row>
    <row r="290" spans="4:5" x14ac:dyDescent="0.3">
      <c r="D290" s="19">
        <v>3.87</v>
      </c>
      <c r="E290" s="45">
        <v>3.2</v>
      </c>
    </row>
    <row r="291" spans="4:5" x14ac:dyDescent="0.3">
      <c r="D291" s="19">
        <v>3.88</v>
      </c>
      <c r="E291" s="45">
        <v>3.2</v>
      </c>
    </row>
    <row r="292" spans="4:5" x14ac:dyDescent="0.3">
      <c r="D292" s="19">
        <v>3.89</v>
      </c>
      <c r="E292" s="45">
        <v>3.2</v>
      </c>
    </row>
    <row r="293" spans="4:5" x14ac:dyDescent="0.3">
      <c r="D293" s="19">
        <v>3.9</v>
      </c>
      <c r="E293" s="45">
        <v>3.2</v>
      </c>
    </row>
    <row r="294" spans="4:5" x14ac:dyDescent="0.3">
      <c r="D294" s="19">
        <v>3.91</v>
      </c>
      <c r="E294" s="52">
        <v>3</v>
      </c>
    </row>
    <row r="295" spans="4:5" x14ac:dyDescent="0.3">
      <c r="D295" s="19">
        <v>3.92</v>
      </c>
      <c r="E295" s="52">
        <v>3</v>
      </c>
    </row>
    <row r="296" spans="4:5" x14ac:dyDescent="0.3">
      <c r="D296" s="19">
        <v>3.93</v>
      </c>
      <c r="E296" s="52">
        <v>3</v>
      </c>
    </row>
    <row r="297" spans="4:5" x14ac:dyDescent="0.3">
      <c r="D297" s="19">
        <v>3.94</v>
      </c>
      <c r="E297" s="52">
        <v>3</v>
      </c>
    </row>
    <row r="298" spans="4:5" x14ac:dyDescent="0.3">
      <c r="D298" s="19">
        <v>3.95</v>
      </c>
      <c r="E298" s="52">
        <v>3</v>
      </c>
    </row>
    <row r="299" spans="4:5" x14ac:dyDescent="0.3">
      <c r="D299" s="19">
        <v>3.96</v>
      </c>
      <c r="E299" s="52">
        <v>3</v>
      </c>
    </row>
    <row r="300" spans="4:5" x14ac:dyDescent="0.3">
      <c r="D300" s="19">
        <v>3.97</v>
      </c>
      <c r="E300" s="52">
        <v>3</v>
      </c>
    </row>
    <row r="301" spans="4:5" x14ac:dyDescent="0.3">
      <c r="D301" s="19">
        <v>3.98</v>
      </c>
      <c r="E301" s="52">
        <v>3</v>
      </c>
    </row>
    <row r="302" spans="4:5" x14ac:dyDescent="0.3">
      <c r="D302" s="19">
        <v>3.99</v>
      </c>
      <c r="E302" s="52">
        <v>3</v>
      </c>
    </row>
    <row r="303" spans="4:5" x14ac:dyDescent="0.3">
      <c r="D303" s="19">
        <v>4</v>
      </c>
      <c r="E303" s="52">
        <v>3</v>
      </c>
    </row>
    <row r="304" spans="4:5" x14ac:dyDescent="0.3">
      <c r="D304" s="19">
        <v>4.01</v>
      </c>
      <c r="E304" s="45">
        <v>2.8</v>
      </c>
    </row>
    <row r="305" spans="4:5" x14ac:dyDescent="0.3">
      <c r="D305" s="19">
        <v>4.0199999999999996</v>
      </c>
      <c r="E305" s="45">
        <v>2.8</v>
      </c>
    </row>
    <row r="306" spans="4:5" x14ac:dyDescent="0.3">
      <c r="D306" s="19">
        <v>4.03</v>
      </c>
      <c r="E306" s="45">
        <v>2.8</v>
      </c>
    </row>
    <row r="307" spans="4:5" x14ac:dyDescent="0.3">
      <c r="D307" s="19">
        <v>4.04</v>
      </c>
      <c r="E307" s="45">
        <v>2.8</v>
      </c>
    </row>
    <row r="308" spans="4:5" x14ac:dyDescent="0.3">
      <c r="D308" s="19">
        <v>4.05</v>
      </c>
      <c r="E308" s="45">
        <v>2.8</v>
      </c>
    </row>
    <row r="309" spans="4:5" x14ac:dyDescent="0.3">
      <c r="D309" s="19">
        <v>4.0599999999999996</v>
      </c>
      <c r="E309" s="45">
        <v>2.8</v>
      </c>
    </row>
    <row r="310" spans="4:5" x14ac:dyDescent="0.3">
      <c r="D310" s="19">
        <v>4.07</v>
      </c>
      <c r="E310" s="45">
        <v>2.8</v>
      </c>
    </row>
    <row r="311" spans="4:5" x14ac:dyDescent="0.3">
      <c r="D311" s="19">
        <v>4.08</v>
      </c>
      <c r="E311" s="45">
        <v>2.8</v>
      </c>
    </row>
    <row r="312" spans="4:5" x14ac:dyDescent="0.3">
      <c r="D312" s="19">
        <v>4.09</v>
      </c>
      <c r="E312" s="45">
        <v>2.8</v>
      </c>
    </row>
    <row r="313" spans="4:5" x14ac:dyDescent="0.3">
      <c r="D313" s="19">
        <v>4.0999999999999996</v>
      </c>
      <c r="E313" s="45">
        <v>2.8</v>
      </c>
    </row>
    <row r="314" spans="4:5" x14ac:dyDescent="0.3">
      <c r="D314" s="19">
        <v>4.1100000000000003</v>
      </c>
      <c r="E314" s="45">
        <v>2.6</v>
      </c>
    </row>
    <row r="315" spans="4:5" x14ac:dyDescent="0.3">
      <c r="D315" s="19">
        <v>4.12</v>
      </c>
      <c r="E315" s="45">
        <v>2.6</v>
      </c>
    </row>
    <row r="316" spans="4:5" x14ac:dyDescent="0.3">
      <c r="D316" s="19">
        <v>4.13</v>
      </c>
      <c r="E316" s="45">
        <v>2.6</v>
      </c>
    </row>
    <row r="317" spans="4:5" x14ac:dyDescent="0.3">
      <c r="D317" s="19">
        <v>4.1399999999999997</v>
      </c>
      <c r="E317" s="45">
        <v>2.6</v>
      </c>
    </row>
    <row r="318" spans="4:5" x14ac:dyDescent="0.3">
      <c r="D318" s="19">
        <v>4.1500000000000004</v>
      </c>
      <c r="E318" s="45">
        <v>2.6</v>
      </c>
    </row>
    <row r="319" spans="4:5" x14ac:dyDescent="0.3">
      <c r="D319" s="19">
        <v>4.16</v>
      </c>
      <c r="E319" s="45">
        <v>2.6</v>
      </c>
    </row>
    <row r="320" spans="4:5" x14ac:dyDescent="0.3">
      <c r="D320" s="19">
        <v>4.17</v>
      </c>
      <c r="E320" s="45">
        <v>2.6</v>
      </c>
    </row>
    <row r="321" spans="4:5" x14ac:dyDescent="0.3">
      <c r="D321" s="19">
        <v>4.18</v>
      </c>
      <c r="E321" s="45">
        <v>2.6</v>
      </c>
    </row>
    <row r="322" spans="4:5" x14ac:dyDescent="0.3">
      <c r="D322" s="19">
        <v>4.1900000000000004</v>
      </c>
      <c r="E322" s="45">
        <v>2.6</v>
      </c>
    </row>
    <row r="323" spans="4:5" x14ac:dyDescent="0.3">
      <c r="D323" s="19">
        <v>4.2</v>
      </c>
      <c r="E323" s="45">
        <v>2.6</v>
      </c>
    </row>
    <row r="324" spans="4:5" x14ac:dyDescent="0.3">
      <c r="D324" s="19">
        <v>4.21</v>
      </c>
      <c r="E324" s="45">
        <v>2.4</v>
      </c>
    </row>
    <row r="325" spans="4:5" x14ac:dyDescent="0.3">
      <c r="D325" s="19">
        <v>4.22</v>
      </c>
      <c r="E325" s="45">
        <v>2.4</v>
      </c>
    </row>
    <row r="326" spans="4:5" x14ac:dyDescent="0.3">
      <c r="D326" s="19">
        <v>4.2300000000000004</v>
      </c>
      <c r="E326" s="45">
        <v>2.4</v>
      </c>
    </row>
    <row r="327" spans="4:5" x14ac:dyDescent="0.3">
      <c r="D327" s="19">
        <v>4.24</v>
      </c>
      <c r="E327" s="45">
        <v>2.4</v>
      </c>
    </row>
    <row r="328" spans="4:5" x14ac:dyDescent="0.3">
      <c r="D328" s="19">
        <v>4.25</v>
      </c>
      <c r="E328" s="45">
        <v>2.4</v>
      </c>
    </row>
    <row r="329" spans="4:5" x14ac:dyDescent="0.3">
      <c r="D329" s="19">
        <v>4.26</v>
      </c>
      <c r="E329" s="45">
        <v>2.4</v>
      </c>
    </row>
    <row r="330" spans="4:5" x14ac:dyDescent="0.3">
      <c r="D330" s="19">
        <v>4.2699999999999996</v>
      </c>
      <c r="E330" s="45">
        <v>2.4</v>
      </c>
    </row>
    <row r="331" spans="4:5" x14ac:dyDescent="0.3">
      <c r="D331" s="19">
        <v>4.28</v>
      </c>
      <c r="E331" s="45">
        <v>2.4</v>
      </c>
    </row>
    <row r="332" spans="4:5" x14ac:dyDescent="0.3">
      <c r="D332" s="19">
        <v>4.29</v>
      </c>
      <c r="E332" s="45">
        <v>2.4</v>
      </c>
    </row>
    <row r="333" spans="4:5" x14ac:dyDescent="0.3">
      <c r="D333" s="19">
        <v>4.3</v>
      </c>
      <c r="E333" s="45">
        <v>2.4</v>
      </c>
    </row>
    <row r="334" spans="4:5" x14ac:dyDescent="0.3">
      <c r="D334" s="19">
        <v>4.3099999999999996</v>
      </c>
      <c r="E334" s="45">
        <v>2.2000000000000002</v>
      </c>
    </row>
    <row r="335" spans="4:5" x14ac:dyDescent="0.3">
      <c r="D335" s="19">
        <v>4.32</v>
      </c>
      <c r="E335" s="45">
        <v>2.2000000000000002</v>
      </c>
    </row>
    <row r="336" spans="4:5" x14ac:dyDescent="0.3">
      <c r="D336" s="19">
        <v>4.33</v>
      </c>
      <c r="E336" s="45">
        <v>2.2000000000000002</v>
      </c>
    </row>
    <row r="337" spans="4:5" x14ac:dyDescent="0.3">
      <c r="D337" s="19">
        <v>4.34</v>
      </c>
      <c r="E337" s="45">
        <v>2.2000000000000002</v>
      </c>
    </row>
    <row r="338" spans="4:5" x14ac:dyDescent="0.3">
      <c r="D338" s="19">
        <v>4.3499999999999996</v>
      </c>
      <c r="E338" s="45">
        <v>2.2000000000000002</v>
      </c>
    </row>
    <row r="339" spans="4:5" x14ac:dyDescent="0.3">
      <c r="D339" s="19">
        <v>4.3600000000000003</v>
      </c>
      <c r="E339" s="45">
        <v>2.2000000000000002</v>
      </c>
    </row>
    <row r="340" spans="4:5" x14ac:dyDescent="0.3">
      <c r="D340" s="19">
        <v>4.37</v>
      </c>
      <c r="E340" s="45">
        <v>2.2000000000000002</v>
      </c>
    </row>
    <row r="341" spans="4:5" x14ac:dyDescent="0.3">
      <c r="D341" s="19">
        <v>4.38</v>
      </c>
      <c r="E341" s="45">
        <v>2.2000000000000002</v>
      </c>
    </row>
    <row r="342" spans="4:5" x14ac:dyDescent="0.3">
      <c r="D342" s="19">
        <v>4.3899999999999997</v>
      </c>
      <c r="E342" s="45">
        <v>2.2000000000000002</v>
      </c>
    </row>
    <row r="343" spans="4:5" x14ac:dyDescent="0.3">
      <c r="D343" s="19">
        <v>4.4000000000000004</v>
      </c>
      <c r="E343" s="45">
        <v>2.2000000000000002</v>
      </c>
    </row>
    <row r="344" spans="4:5" x14ac:dyDescent="0.3">
      <c r="D344" s="19">
        <v>4.41</v>
      </c>
      <c r="E344" s="52">
        <v>2</v>
      </c>
    </row>
    <row r="345" spans="4:5" x14ac:dyDescent="0.3">
      <c r="D345" s="19">
        <v>4.42</v>
      </c>
      <c r="E345" s="52">
        <v>2</v>
      </c>
    </row>
    <row r="346" spans="4:5" x14ac:dyDescent="0.3">
      <c r="D346" s="19">
        <v>4.43</v>
      </c>
      <c r="E346" s="52">
        <v>2</v>
      </c>
    </row>
    <row r="347" spans="4:5" x14ac:dyDescent="0.3">
      <c r="D347" s="19">
        <v>4.4400000000000004</v>
      </c>
      <c r="E347" s="52">
        <v>2</v>
      </c>
    </row>
    <row r="348" spans="4:5" x14ac:dyDescent="0.3">
      <c r="D348" s="19">
        <v>4.45</v>
      </c>
      <c r="E348" s="52">
        <v>2</v>
      </c>
    </row>
    <row r="349" spans="4:5" x14ac:dyDescent="0.3">
      <c r="D349" s="19">
        <v>4.46</v>
      </c>
      <c r="E349" s="52">
        <v>2</v>
      </c>
    </row>
    <row r="350" spans="4:5" x14ac:dyDescent="0.3">
      <c r="D350" s="19">
        <v>4.47</v>
      </c>
      <c r="E350" s="52">
        <v>2</v>
      </c>
    </row>
    <row r="351" spans="4:5" x14ac:dyDescent="0.3">
      <c r="D351" s="19">
        <v>4.4800000000000004</v>
      </c>
      <c r="E351" s="52">
        <v>2</v>
      </c>
    </row>
    <row r="352" spans="4:5" x14ac:dyDescent="0.3">
      <c r="D352" s="19">
        <v>4.49</v>
      </c>
      <c r="E352" s="52">
        <v>2</v>
      </c>
    </row>
    <row r="353" spans="4:5" x14ac:dyDescent="0.3">
      <c r="D353" s="19">
        <v>4.5</v>
      </c>
      <c r="E353" s="52">
        <v>2</v>
      </c>
    </row>
    <row r="354" spans="4:5" x14ac:dyDescent="0.3">
      <c r="D354" s="19">
        <v>4.51</v>
      </c>
      <c r="E354" s="46">
        <v>1.8</v>
      </c>
    </row>
    <row r="355" spans="4:5" x14ac:dyDescent="0.3">
      <c r="D355" s="19">
        <v>4.5199999999999996</v>
      </c>
      <c r="E355" s="46">
        <v>1.8</v>
      </c>
    </row>
    <row r="356" spans="4:5" x14ac:dyDescent="0.3">
      <c r="D356" s="19">
        <v>4.53</v>
      </c>
      <c r="E356" s="46">
        <v>1.8</v>
      </c>
    </row>
    <row r="357" spans="4:5" x14ac:dyDescent="0.3">
      <c r="D357" s="19">
        <v>4.54</v>
      </c>
      <c r="E357" s="46">
        <v>1.8</v>
      </c>
    </row>
    <row r="358" spans="4:5" x14ac:dyDescent="0.3">
      <c r="D358" s="19">
        <v>4.55</v>
      </c>
      <c r="E358" s="46">
        <v>1.8</v>
      </c>
    </row>
    <row r="359" spans="4:5" x14ac:dyDescent="0.3">
      <c r="D359" s="19">
        <v>4.5599999999999996</v>
      </c>
      <c r="E359" s="46">
        <v>1.8</v>
      </c>
    </row>
    <row r="360" spans="4:5" x14ac:dyDescent="0.3">
      <c r="D360" s="19">
        <v>4.57</v>
      </c>
      <c r="E360" s="46">
        <v>1.8</v>
      </c>
    </row>
    <row r="361" spans="4:5" x14ac:dyDescent="0.3">
      <c r="D361" s="19">
        <v>4.58</v>
      </c>
      <c r="E361" s="46">
        <v>1.8</v>
      </c>
    </row>
    <row r="362" spans="4:5" x14ac:dyDescent="0.3">
      <c r="D362" s="19">
        <v>4.59</v>
      </c>
      <c r="E362" s="46">
        <v>1.8</v>
      </c>
    </row>
    <row r="363" spans="4:5" x14ac:dyDescent="0.3">
      <c r="D363" s="19">
        <v>4.5999999999999996</v>
      </c>
      <c r="E363" s="46">
        <v>1.8</v>
      </c>
    </row>
    <row r="364" spans="4:5" x14ac:dyDescent="0.3">
      <c r="D364" s="19">
        <v>4.6100000000000003</v>
      </c>
      <c r="E364" s="46">
        <v>1.6</v>
      </c>
    </row>
    <row r="365" spans="4:5" x14ac:dyDescent="0.3">
      <c r="D365" s="19">
        <v>4.62</v>
      </c>
      <c r="E365" s="46">
        <v>1.6</v>
      </c>
    </row>
    <row r="366" spans="4:5" x14ac:dyDescent="0.3">
      <c r="D366" s="19">
        <v>4.63</v>
      </c>
      <c r="E366" s="46">
        <v>1.6</v>
      </c>
    </row>
    <row r="367" spans="4:5" x14ac:dyDescent="0.3">
      <c r="D367" s="19">
        <v>4.6399999999999997</v>
      </c>
      <c r="E367" s="46">
        <v>1.6</v>
      </c>
    </row>
    <row r="368" spans="4:5" x14ac:dyDescent="0.3">
      <c r="D368" s="19">
        <v>4.6500000000000004</v>
      </c>
      <c r="E368" s="46">
        <v>1.6</v>
      </c>
    </row>
    <row r="369" spans="4:5" x14ac:dyDescent="0.3">
      <c r="D369" s="19">
        <v>4.66</v>
      </c>
      <c r="E369" s="46">
        <v>1.6</v>
      </c>
    </row>
    <row r="370" spans="4:5" x14ac:dyDescent="0.3">
      <c r="D370" s="19">
        <v>4.67</v>
      </c>
      <c r="E370" s="46">
        <v>1.6</v>
      </c>
    </row>
    <row r="371" spans="4:5" x14ac:dyDescent="0.3">
      <c r="D371" s="19">
        <v>4.68</v>
      </c>
      <c r="E371" s="46">
        <v>1.6</v>
      </c>
    </row>
    <row r="372" spans="4:5" x14ac:dyDescent="0.3">
      <c r="D372" s="19">
        <v>4.6900000000000004</v>
      </c>
      <c r="E372" s="46">
        <v>1.6</v>
      </c>
    </row>
    <row r="373" spans="4:5" x14ac:dyDescent="0.3">
      <c r="D373" s="19">
        <v>4.7</v>
      </c>
      <c r="E373" s="46">
        <v>1.6</v>
      </c>
    </row>
    <row r="374" spans="4:5" x14ac:dyDescent="0.3">
      <c r="D374" s="19">
        <v>4.71</v>
      </c>
      <c r="E374" s="46">
        <v>1.4</v>
      </c>
    </row>
    <row r="375" spans="4:5" x14ac:dyDescent="0.3">
      <c r="D375" s="19">
        <v>4.72</v>
      </c>
      <c r="E375" s="46">
        <v>1.4</v>
      </c>
    </row>
    <row r="376" spans="4:5" x14ac:dyDescent="0.3">
      <c r="D376" s="19">
        <v>4.7300000000000004</v>
      </c>
      <c r="E376" s="46">
        <v>1.4</v>
      </c>
    </row>
    <row r="377" spans="4:5" x14ac:dyDescent="0.3">
      <c r="D377" s="19">
        <v>4.74</v>
      </c>
      <c r="E377" s="46">
        <v>1.4</v>
      </c>
    </row>
    <row r="378" spans="4:5" x14ac:dyDescent="0.3">
      <c r="D378" s="19">
        <v>4.75</v>
      </c>
      <c r="E378" s="46">
        <v>1.4</v>
      </c>
    </row>
    <row r="379" spans="4:5" x14ac:dyDescent="0.3">
      <c r="D379" s="19">
        <v>4.76</v>
      </c>
      <c r="E379" s="46">
        <v>1.4</v>
      </c>
    </row>
    <row r="380" spans="4:5" x14ac:dyDescent="0.3">
      <c r="D380" s="19">
        <v>4.7699999999999996</v>
      </c>
      <c r="E380" s="46">
        <v>1.4</v>
      </c>
    </row>
    <row r="381" spans="4:5" x14ac:dyDescent="0.3">
      <c r="D381" s="19">
        <v>4.78</v>
      </c>
      <c r="E381" s="46">
        <v>1.4</v>
      </c>
    </row>
    <row r="382" spans="4:5" x14ac:dyDescent="0.3">
      <c r="D382" s="19">
        <v>4.79</v>
      </c>
      <c r="E382" s="46">
        <v>1.4</v>
      </c>
    </row>
    <row r="383" spans="4:5" x14ac:dyDescent="0.3">
      <c r="D383" s="19">
        <v>4.8</v>
      </c>
      <c r="E383" s="46">
        <v>1.4</v>
      </c>
    </row>
    <row r="384" spans="4:5" x14ac:dyDescent="0.3">
      <c r="D384" s="19">
        <v>4.8099999999999996</v>
      </c>
      <c r="E384" s="46">
        <v>1.2</v>
      </c>
    </row>
    <row r="385" spans="4:5" x14ac:dyDescent="0.3">
      <c r="D385" s="19">
        <v>4.82</v>
      </c>
      <c r="E385" s="46">
        <v>1.2</v>
      </c>
    </row>
    <row r="386" spans="4:5" x14ac:dyDescent="0.3">
      <c r="D386" s="19">
        <v>4.83</v>
      </c>
      <c r="E386" s="46">
        <v>1.2</v>
      </c>
    </row>
    <row r="387" spans="4:5" x14ac:dyDescent="0.3">
      <c r="D387" s="19">
        <v>4.84</v>
      </c>
      <c r="E387" s="46">
        <v>1.2</v>
      </c>
    </row>
    <row r="388" spans="4:5" x14ac:dyDescent="0.3">
      <c r="D388" s="19">
        <v>4.8499999999999996</v>
      </c>
      <c r="E388" s="46">
        <v>1.2</v>
      </c>
    </row>
    <row r="389" spans="4:5" x14ac:dyDescent="0.3">
      <c r="D389" s="19">
        <v>4.8600000000000003</v>
      </c>
      <c r="E389" s="46">
        <v>1.2</v>
      </c>
    </row>
    <row r="390" spans="4:5" x14ac:dyDescent="0.3">
      <c r="D390" s="19">
        <v>4.87</v>
      </c>
      <c r="E390" s="46">
        <v>1.2</v>
      </c>
    </row>
    <row r="391" spans="4:5" x14ac:dyDescent="0.3">
      <c r="D391" s="19">
        <v>4.88</v>
      </c>
      <c r="E391" s="46">
        <v>1.2</v>
      </c>
    </row>
    <row r="392" spans="4:5" x14ac:dyDescent="0.3">
      <c r="D392" s="19">
        <v>4.8899999999999997</v>
      </c>
      <c r="E392" s="46">
        <v>1.2</v>
      </c>
    </row>
    <row r="393" spans="4:5" x14ac:dyDescent="0.3">
      <c r="D393" s="19">
        <v>4.9000000000000004</v>
      </c>
      <c r="E393" s="46">
        <v>1.2</v>
      </c>
    </row>
    <row r="394" spans="4:5" x14ac:dyDescent="0.3">
      <c r="D394" s="19">
        <v>4.91</v>
      </c>
      <c r="E394" s="53">
        <v>1</v>
      </c>
    </row>
    <row r="395" spans="4:5" x14ac:dyDescent="0.3">
      <c r="D395" s="19">
        <v>4.92</v>
      </c>
      <c r="E395" s="53">
        <v>1</v>
      </c>
    </row>
    <row r="396" spans="4:5" x14ac:dyDescent="0.3">
      <c r="D396" s="19">
        <v>4.93</v>
      </c>
      <c r="E396" s="53">
        <v>1</v>
      </c>
    </row>
    <row r="397" spans="4:5" x14ac:dyDescent="0.3">
      <c r="D397" s="19">
        <v>4.9400000000000004</v>
      </c>
      <c r="E397" s="53">
        <v>1</v>
      </c>
    </row>
    <row r="398" spans="4:5" x14ac:dyDescent="0.3">
      <c r="D398" s="19">
        <v>4.95</v>
      </c>
      <c r="E398" s="53">
        <v>1</v>
      </c>
    </row>
    <row r="399" spans="4:5" x14ac:dyDescent="0.3">
      <c r="D399" s="19">
        <v>4.96</v>
      </c>
      <c r="E399" s="53">
        <v>1</v>
      </c>
    </row>
    <row r="400" spans="4:5" x14ac:dyDescent="0.3">
      <c r="D400" s="19">
        <v>4.97</v>
      </c>
      <c r="E400" s="53">
        <v>1</v>
      </c>
    </row>
    <row r="401" spans="4:5" x14ac:dyDescent="0.3">
      <c r="D401" s="19">
        <v>4.9800000000000004</v>
      </c>
      <c r="E401" s="53">
        <v>1</v>
      </c>
    </row>
    <row r="402" spans="4:5" x14ac:dyDescent="0.3">
      <c r="D402" s="19">
        <v>4.99</v>
      </c>
      <c r="E402" s="53">
        <v>1</v>
      </c>
    </row>
    <row r="403" spans="4:5" ht="17.25" thickBot="1" x14ac:dyDescent="0.35">
      <c r="D403" s="20">
        <v>5</v>
      </c>
      <c r="E403" s="54">
        <v>1</v>
      </c>
    </row>
    <row r="404" spans="4:5" ht="17.25" thickTop="1" x14ac:dyDescent="0.3"/>
  </sheetData>
  <mergeCells count="5">
    <mergeCell ref="H15:K15"/>
    <mergeCell ref="G2:G3"/>
    <mergeCell ref="D1:E1"/>
    <mergeCell ref="H2:L2"/>
    <mergeCell ref="G15:G1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O45"/>
  <sheetViews>
    <sheetView workbookViewId="0">
      <selection activeCell="F24" sqref="F24"/>
    </sheetView>
  </sheetViews>
  <sheetFormatPr defaultRowHeight="16.5" x14ac:dyDescent="0.3"/>
  <cols>
    <col min="5" max="5" width="0" hidden="1" customWidth="1"/>
    <col min="11" max="15" width="0" hidden="1" customWidth="1"/>
  </cols>
  <sheetData>
    <row r="1" spans="2:15" x14ac:dyDescent="0.3">
      <c r="B1" t="s">
        <v>19</v>
      </c>
      <c r="K1" t="s">
        <v>20</v>
      </c>
    </row>
    <row r="2" spans="2:15" x14ac:dyDescent="0.3">
      <c r="B2" s="170" t="s">
        <v>3</v>
      </c>
      <c r="C2" s="170" t="s">
        <v>10</v>
      </c>
      <c r="D2" s="170"/>
      <c r="E2" s="170"/>
      <c r="F2" s="170"/>
      <c r="G2" s="170"/>
      <c r="H2" s="170"/>
      <c r="I2" s="170"/>
      <c r="K2" s="171" t="s">
        <v>3</v>
      </c>
      <c r="L2" s="171" t="s">
        <v>10</v>
      </c>
      <c r="M2" s="171"/>
      <c r="N2" s="171"/>
      <c r="O2" s="171"/>
    </row>
    <row r="3" spans="2:15" ht="17.25" thickBot="1" x14ac:dyDescent="0.35">
      <c r="B3" s="170"/>
      <c r="C3" s="79">
        <v>1000</v>
      </c>
      <c r="D3" s="79">
        <v>900</v>
      </c>
      <c r="E3" s="79">
        <v>800</v>
      </c>
      <c r="F3" s="79">
        <v>700</v>
      </c>
      <c r="G3" s="79">
        <v>400</v>
      </c>
      <c r="H3" s="79">
        <v>200</v>
      </c>
      <c r="I3" s="79">
        <v>150</v>
      </c>
      <c r="K3" s="171"/>
      <c r="L3" s="55">
        <v>400</v>
      </c>
      <c r="M3" s="55">
        <v>300</v>
      </c>
      <c r="N3" s="55">
        <v>200</v>
      </c>
      <c r="O3" s="55">
        <v>100</v>
      </c>
    </row>
    <row r="4" spans="2:15" ht="17.25" thickTop="1" x14ac:dyDescent="0.3">
      <c r="B4" s="80">
        <v>1</v>
      </c>
      <c r="C4" s="81">
        <v>1000</v>
      </c>
      <c r="D4" s="81">
        <v>900</v>
      </c>
      <c r="E4" s="81">
        <v>800</v>
      </c>
      <c r="F4" s="81">
        <v>700</v>
      </c>
      <c r="G4" s="81">
        <v>400</v>
      </c>
      <c r="H4" s="81">
        <v>200</v>
      </c>
      <c r="I4" s="81">
        <v>150</v>
      </c>
      <c r="K4" s="58">
        <v>1</v>
      </c>
      <c r="L4" s="60">
        <v>400</v>
      </c>
      <c r="M4" s="64">
        <v>300</v>
      </c>
      <c r="N4" s="64">
        <v>200</v>
      </c>
      <c r="O4" s="64">
        <v>100</v>
      </c>
    </row>
    <row r="5" spans="2:15" x14ac:dyDescent="0.3">
      <c r="B5" s="80">
        <v>1.2</v>
      </c>
      <c r="C5" s="82">
        <v>997</v>
      </c>
      <c r="D5" s="82">
        <v>897.6</v>
      </c>
      <c r="E5" s="82">
        <v>798</v>
      </c>
      <c r="F5" s="82">
        <v>698</v>
      </c>
      <c r="G5" s="82">
        <v>399</v>
      </c>
      <c r="H5" s="82">
        <v>199.4</v>
      </c>
      <c r="I5" s="82">
        <v>149.6</v>
      </c>
      <c r="K5" s="58">
        <v>1.2</v>
      </c>
      <c r="L5" s="62">
        <v>398.8</v>
      </c>
      <c r="M5" s="65">
        <v>299.10000000000002</v>
      </c>
      <c r="N5" s="66">
        <v>199.4</v>
      </c>
      <c r="O5" s="66">
        <v>99.7</v>
      </c>
    </row>
    <row r="6" spans="2:15" x14ac:dyDescent="0.3">
      <c r="B6" s="80">
        <v>1.4</v>
      </c>
      <c r="C6" s="82">
        <v>994</v>
      </c>
      <c r="D6" s="82">
        <v>895.2</v>
      </c>
      <c r="E6" s="82">
        <v>796</v>
      </c>
      <c r="F6" s="82">
        <v>696</v>
      </c>
      <c r="G6" s="82">
        <v>398</v>
      </c>
      <c r="H6" s="82">
        <v>198.8</v>
      </c>
      <c r="I6" s="82">
        <v>149.19999999999999</v>
      </c>
      <c r="K6" s="58">
        <v>1.4</v>
      </c>
      <c r="L6" s="67">
        <v>397.6</v>
      </c>
      <c r="M6" s="66">
        <v>298.2</v>
      </c>
      <c r="N6" s="66">
        <v>198.8</v>
      </c>
      <c r="O6" s="66">
        <v>99.4</v>
      </c>
    </row>
    <row r="7" spans="2:15" x14ac:dyDescent="0.3">
      <c r="B7" s="80">
        <v>1.6</v>
      </c>
      <c r="C7" s="82">
        <v>991</v>
      </c>
      <c r="D7" s="82">
        <v>892.8</v>
      </c>
      <c r="E7" s="82">
        <v>794</v>
      </c>
      <c r="F7" s="82">
        <v>694</v>
      </c>
      <c r="G7" s="82">
        <v>397</v>
      </c>
      <c r="H7" s="82">
        <v>198.2</v>
      </c>
      <c r="I7" s="82">
        <v>148.80000000000001</v>
      </c>
      <c r="K7" s="58">
        <v>1.6</v>
      </c>
      <c r="L7" s="67">
        <v>396.4</v>
      </c>
      <c r="M7" s="66">
        <v>297.3</v>
      </c>
      <c r="N7" s="66">
        <v>198.2</v>
      </c>
      <c r="O7" s="66">
        <v>99.1</v>
      </c>
    </row>
    <row r="8" spans="2:15" x14ac:dyDescent="0.3">
      <c r="B8" s="80">
        <v>1.8</v>
      </c>
      <c r="C8" s="82">
        <v>988</v>
      </c>
      <c r="D8" s="82">
        <v>890.4</v>
      </c>
      <c r="E8" s="82">
        <v>792</v>
      </c>
      <c r="F8" s="82">
        <v>692</v>
      </c>
      <c r="G8" s="82">
        <v>396</v>
      </c>
      <c r="H8" s="82">
        <v>197.6</v>
      </c>
      <c r="I8" s="82">
        <v>148.4</v>
      </c>
      <c r="K8" s="58">
        <v>1.8</v>
      </c>
      <c r="L8" s="67">
        <v>395.2</v>
      </c>
      <c r="M8" s="66">
        <v>296.39999999999998</v>
      </c>
      <c r="N8" s="66">
        <v>197.6</v>
      </c>
      <c r="O8" s="66">
        <v>98.8</v>
      </c>
    </row>
    <row r="9" spans="2:15" x14ac:dyDescent="0.3">
      <c r="B9" s="80">
        <v>2</v>
      </c>
      <c r="C9" s="82">
        <v>985</v>
      </c>
      <c r="D9" s="82">
        <v>888</v>
      </c>
      <c r="E9" s="82">
        <v>790</v>
      </c>
      <c r="F9" s="82">
        <v>690</v>
      </c>
      <c r="G9" s="82">
        <v>395</v>
      </c>
      <c r="H9" s="82">
        <v>197</v>
      </c>
      <c r="I9" s="82">
        <v>148</v>
      </c>
      <c r="K9" s="58">
        <v>2</v>
      </c>
      <c r="L9" s="67">
        <v>394</v>
      </c>
      <c r="M9" s="66">
        <v>295.5</v>
      </c>
      <c r="N9" s="66">
        <v>197</v>
      </c>
      <c r="O9" s="66">
        <v>98.5</v>
      </c>
    </row>
    <row r="10" spans="2:15" x14ac:dyDescent="0.3">
      <c r="B10" s="80">
        <v>2.2000000000000002</v>
      </c>
      <c r="C10" s="82">
        <v>982</v>
      </c>
      <c r="D10" s="82">
        <v>885.6</v>
      </c>
      <c r="E10" s="82">
        <v>788</v>
      </c>
      <c r="F10" s="82">
        <v>688</v>
      </c>
      <c r="G10" s="82">
        <v>394</v>
      </c>
      <c r="H10" s="82">
        <v>196.4</v>
      </c>
      <c r="I10" s="82">
        <v>147.6</v>
      </c>
      <c r="K10" s="58">
        <v>2.2000000000000002</v>
      </c>
      <c r="L10" s="67">
        <v>392.8</v>
      </c>
      <c r="M10" s="66">
        <v>294.60000000000002</v>
      </c>
      <c r="N10" s="66">
        <v>196.4</v>
      </c>
      <c r="O10" s="66">
        <v>98.2</v>
      </c>
    </row>
    <row r="11" spans="2:15" x14ac:dyDescent="0.3">
      <c r="B11" s="80">
        <v>2.4</v>
      </c>
      <c r="C11" s="82">
        <v>979</v>
      </c>
      <c r="D11" s="82">
        <v>883.2</v>
      </c>
      <c r="E11" s="82">
        <v>786</v>
      </c>
      <c r="F11" s="82">
        <v>686</v>
      </c>
      <c r="G11" s="82">
        <v>393</v>
      </c>
      <c r="H11" s="82">
        <v>195.8</v>
      </c>
      <c r="I11" s="82">
        <v>147.19999999999999</v>
      </c>
      <c r="K11" s="58">
        <v>2.4</v>
      </c>
      <c r="L11" s="67">
        <v>391.6</v>
      </c>
      <c r="M11" s="66">
        <v>293.7</v>
      </c>
      <c r="N11" s="66">
        <v>195.8</v>
      </c>
      <c r="O11" s="66">
        <v>97.9</v>
      </c>
    </row>
    <row r="12" spans="2:15" x14ac:dyDescent="0.3">
      <c r="B12" s="80">
        <v>2.6</v>
      </c>
      <c r="C12" s="82">
        <v>976</v>
      </c>
      <c r="D12" s="82">
        <v>880.8</v>
      </c>
      <c r="E12" s="82">
        <v>784</v>
      </c>
      <c r="F12" s="82">
        <v>684</v>
      </c>
      <c r="G12" s="82">
        <v>392</v>
      </c>
      <c r="H12" s="82">
        <v>195.2</v>
      </c>
      <c r="I12" s="82">
        <v>146.80000000000001</v>
      </c>
      <c r="K12" s="58">
        <v>2.6</v>
      </c>
      <c r="L12" s="67">
        <v>390.4</v>
      </c>
      <c r="M12" s="66">
        <v>292.8</v>
      </c>
      <c r="N12" s="66">
        <v>195.2</v>
      </c>
      <c r="O12" s="66">
        <v>97.6</v>
      </c>
    </row>
    <row r="13" spans="2:15" x14ac:dyDescent="0.3">
      <c r="B13" s="80">
        <v>2.8</v>
      </c>
      <c r="C13" s="82">
        <v>973</v>
      </c>
      <c r="D13" s="82">
        <v>878.4</v>
      </c>
      <c r="E13" s="82">
        <v>782</v>
      </c>
      <c r="F13" s="82">
        <v>682</v>
      </c>
      <c r="G13" s="82">
        <v>391</v>
      </c>
      <c r="H13" s="82">
        <v>194.6</v>
      </c>
      <c r="I13" s="82">
        <v>146.4</v>
      </c>
      <c r="K13" s="58">
        <v>2.8</v>
      </c>
      <c r="L13" s="67">
        <v>389.2</v>
      </c>
      <c r="M13" s="66">
        <v>291.89999999999998</v>
      </c>
      <c r="N13" s="66">
        <v>194.6</v>
      </c>
      <c r="O13" s="66">
        <v>97.3</v>
      </c>
    </row>
    <row r="14" spans="2:15" x14ac:dyDescent="0.3">
      <c r="B14" s="80">
        <v>3</v>
      </c>
      <c r="C14" s="82">
        <v>970</v>
      </c>
      <c r="D14" s="82">
        <v>876</v>
      </c>
      <c r="E14" s="82">
        <v>780</v>
      </c>
      <c r="F14" s="82">
        <v>680</v>
      </c>
      <c r="G14" s="82">
        <v>390</v>
      </c>
      <c r="H14" s="82">
        <v>194</v>
      </c>
      <c r="I14" s="82">
        <v>146</v>
      </c>
      <c r="K14" s="58">
        <v>3</v>
      </c>
      <c r="L14" s="67">
        <v>388</v>
      </c>
      <c r="M14" s="66">
        <v>291</v>
      </c>
      <c r="N14" s="66">
        <v>194</v>
      </c>
      <c r="O14" s="66">
        <v>97</v>
      </c>
    </row>
    <row r="15" spans="2:15" x14ac:dyDescent="0.3">
      <c r="B15" s="80">
        <v>3.2</v>
      </c>
      <c r="C15" s="82">
        <v>967</v>
      </c>
      <c r="D15" s="82">
        <v>873.6</v>
      </c>
      <c r="E15" s="82">
        <v>778</v>
      </c>
      <c r="F15" s="82">
        <v>678</v>
      </c>
      <c r="G15" s="82">
        <v>389</v>
      </c>
      <c r="H15" s="82">
        <v>193.4</v>
      </c>
      <c r="I15" s="82">
        <v>145.6</v>
      </c>
      <c r="K15" s="58">
        <v>3.2</v>
      </c>
      <c r="L15" s="67">
        <v>386.8</v>
      </c>
      <c r="M15" s="66">
        <v>290.10000000000002</v>
      </c>
      <c r="N15" s="66">
        <v>193.4</v>
      </c>
      <c r="O15" s="66">
        <v>96.7</v>
      </c>
    </row>
    <row r="16" spans="2:15" x14ac:dyDescent="0.3">
      <c r="B16" s="80">
        <v>3.4</v>
      </c>
      <c r="C16" s="82">
        <v>964</v>
      </c>
      <c r="D16" s="82">
        <v>871.2</v>
      </c>
      <c r="E16" s="82">
        <v>776</v>
      </c>
      <c r="F16" s="82">
        <v>676</v>
      </c>
      <c r="G16" s="82">
        <v>388</v>
      </c>
      <c r="H16" s="82">
        <v>192.8</v>
      </c>
      <c r="I16" s="82">
        <v>145.19999999999999</v>
      </c>
      <c r="K16" s="58">
        <v>3.4</v>
      </c>
      <c r="L16" s="67">
        <v>385.6</v>
      </c>
      <c r="M16" s="66">
        <v>289.2</v>
      </c>
      <c r="N16" s="66">
        <v>192.8</v>
      </c>
      <c r="O16" s="66">
        <v>96.4</v>
      </c>
    </row>
    <row r="17" spans="2:15" x14ac:dyDescent="0.3">
      <c r="B17" s="80">
        <v>3.6</v>
      </c>
      <c r="C17" s="82">
        <v>961</v>
      </c>
      <c r="D17" s="82">
        <v>868.8</v>
      </c>
      <c r="E17" s="82">
        <v>774</v>
      </c>
      <c r="F17" s="82">
        <v>674</v>
      </c>
      <c r="G17" s="82">
        <v>387</v>
      </c>
      <c r="H17" s="82">
        <v>192.2</v>
      </c>
      <c r="I17" s="82">
        <v>144.80000000000001</v>
      </c>
      <c r="K17" s="58">
        <v>3.6</v>
      </c>
      <c r="L17" s="67">
        <v>384.4</v>
      </c>
      <c r="M17" s="66">
        <v>288.3</v>
      </c>
      <c r="N17" s="66">
        <v>192.2</v>
      </c>
      <c r="O17" s="66">
        <v>96.1</v>
      </c>
    </row>
    <row r="18" spans="2:15" x14ac:dyDescent="0.3">
      <c r="B18" s="80">
        <v>3.8</v>
      </c>
      <c r="C18" s="82">
        <v>958</v>
      </c>
      <c r="D18" s="82">
        <v>866.4</v>
      </c>
      <c r="E18" s="82">
        <v>772</v>
      </c>
      <c r="F18" s="82">
        <v>672</v>
      </c>
      <c r="G18" s="82">
        <v>386</v>
      </c>
      <c r="H18" s="82">
        <v>191.6</v>
      </c>
      <c r="I18" s="82">
        <v>144.4</v>
      </c>
      <c r="K18" s="58">
        <v>3.8</v>
      </c>
      <c r="L18" s="67">
        <v>383.2</v>
      </c>
      <c r="M18" s="66">
        <v>287.39999999999998</v>
      </c>
      <c r="N18" s="66">
        <v>191.6</v>
      </c>
      <c r="O18" s="66">
        <v>95.8</v>
      </c>
    </row>
    <row r="19" spans="2:15" x14ac:dyDescent="0.3">
      <c r="B19" s="80">
        <v>4</v>
      </c>
      <c r="C19" s="82">
        <v>955</v>
      </c>
      <c r="D19" s="82">
        <v>864</v>
      </c>
      <c r="E19" s="82">
        <v>770</v>
      </c>
      <c r="F19" s="82">
        <v>670</v>
      </c>
      <c r="G19" s="82">
        <v>385</v>
      </c>
      <c r="H19" s="82">
        <v>191</v>
      </c>
      <c r="I19" s="82">
        <v>144</v>
      </c>
      <c r="K19" s="58">
        <v>4</v>
      </c>
      <c r="L19" s="67">
        <v>382</v>
      </c>
      <c r="M19" s="66">
        <v>286.5</v>
      </c>
      <c r="N19" s="66">
        <v>191</v>
      </c>
      <c r="O19" s="66">
        <v>95.5</v>
      </c>
    </row>
    <row r="20" spans="2:15" x14ac:dyDescent="0.3">
      <c r="B20" s="80">
        <v>4.2</v>
      </c>
      <c r="C20" s="82">
        <v>952</v>
      </c>
      <c r="D20" s="82">
        <v>861.6</v>
      </c>
      <c r="E20" s="82">
        <v>768</v>
      </c>
      <c r="F20" s="82">
        <v>668</v>
      </c>
      <c r="G20" s="82">
        <v>384</v>
      </c>
      <c r="H20" s="82">
        <v>190.4</v>
      </c>
      <c r="I20" s="82">
        <v>143.6</v>
      </c>
      <c r="K20" s="58">
        <v>4.2</v>
      </c>
      <c r="L20" s="67">
        <v>380.8</v>
      </c>
      <c r="M20" s="66">
        <v>285.60000000000002</v>
      </c>
      <c r="N20" s="66">
        <v>190.4</v>
      </c>
      <c r="O20" s="66">
        <v>95.2</v>
      </c>
    </row>
    <row r="21" spans="2:15" x14ac:dyDescent="0.3">
      <c r="B21" s="80">
        <v>4.4000000000000004</v>
      </c>
      <c r="C21" s="82">
        <v>949</v>
      </c>
      <c r="D21" s="82">
        <v>859.2</v>
      </c>
      <c r="E21" s="82">
        <v>766</v>
      </c>
      <c r="F21" s="82">
        <v>666</v>
      </c>
      <c r="G21" s="82">
        <v>383</v>
      </c>
      <c r="H21" s="82">
        <v>189.8</v>
      </c>
      <c r="I21" s="82">
        <v>143.19999999999999</v>
      </c>
      <c r="K21" s="58">
        <v>4.4000000000000004</v>
      </c>
      <c r="L21" s="67">
        <v>379.6</v>
      </c>
      <c r="M21" s="66">
        <v>284.7</v>
      </c>
      <c r="N21" s="66">
        <v>189.8</v>
      </c>
      <c r="O21" s="66">
        <v>94.9</v>
      </c>
    </row>
    <row r="22" spans="2:15" x14ac:dyDescent="0.3">
      <c r="B22" s="80">
        <v>4.5999999999999996</v>
      </c>
      <c r="C22" s="82">
        <v>946</v>
      </c>
      <c r="D22" s="82">
        <v>856.8</v>
      </c>
      <c r="E22" s="82">
        <v>764</v>
      </c>
      <c r="F22" s="82">
        <v>664</v>
      </c>
      <c r="G22" s="82">
        <v>382</v>
      </c>
      <c r="H22" s="82">
        <v>189.2</v>
      </c>
      <c r="I22" s="82">
        <v>142.80000000000001</v>
      </c>
      <c r="K22" s="58">
        <v>4.5999999999999996</v>
      </c>
      <c r="L22" s="67">
        <v>378.4</v>
      </c>
      <c r="M22" s="66">
        <v>283.8</v>
      </c>
      <c r="N22" s="66">
        <v>189.2</v>
      </c>
      <c r="O22" s="66">
        <v>94.6</v>
      </c>
    </row>
    <row r="23" spans="2:15" ht="17.25" thickBot="1" x14ac:dyDescent="0.35">
      <c r="B23" s="80">
        <v>4.8</v>
      </c>
      <c r="C23" s="83">
        <v>943</v>
      </c>
      <c r="D23" s="83">
        <v>854.4</v>
      </c>
      <c r="E23" s="83">
        <v>762</v>
      </c>
      <c r="F23" s="83">
        <v>662</v>
      </c>
      <c r="G23" s="83">
        <v>381</v>
      </c>
      <c r="H23" s="83">
        <v>188.6</v>
      </c>
      <c r="I23" s="83">
        <v>142.4</v>
      </c>
      <c r="K23" s="58">
        <v>4.8</v>
      </c>
      <c r="L23" s="68">
        <v>377.2</v>
      </c>
      <c r="M23" s="69">
        <v>282.89999999999998</v>
      </c>
      <c r="N23" s="69">
        <v>188.6</v>
      </c>
      <c r="O23" s="69">
        <v>94.3</v>
      </c>
    </row>
    <row r="24" spans="2:15" ht="17.25" thickTop="1" x14ac:dyDescent="0.3">
      <c r="B24" s="80">
        <v>5</v>
      </c>
      <c r="C24" s="81">
        <v>940</v>
      </c>
      <c r="D24" s="81">
        <v>852</v>
      </c>
      <c r="E24" s="81">
        <v>760</v>
      </c>
      <c r="F24" s="81">
        <v>660</v>
      </c>
      <c r="G24" s="81">
        <v>380</v>
      </c>
      <c r="H24" s="81">
        <v>188</v>
      </c>
      <c r="I24" s="84">
        <v>142</v>
      </c>
      <c r="K24" s="58">
        <v>5</v>
      </c>
      <c r="L24" s="60">
        <v>376</v>
      </c>
      <c r="M24" s="64">
        <v>282</v>
      </c>
      <c r="N24" s="70">
        <v>188</v>
      </c>
      <c r="O24" s="71">
        <v>94</v>
      </c>
    </row>
    <row r="25" spans="2:15" x14ac:dyDescent="0.3">
      <c r="B25" s="80">
        <v>5.2</v>
      </c>
      <c r="C25" s="82">
        <v>937</v>
      </c>
      <c r="D25" s="82">
        <v>849.6</v>
      </c>
      <c r="E25" s="82">
        <v>758</v>
      </c>
      <c r="F25" s="82">
        <v>658</v>
      </c>
      <c r="G25" s="82">
        <v>379</v>
      </c>
      <c r="H25" s="82">
        <v>187.4</v>
      </c>
      <c r="I25" s="85">
        <v>141.6</v>
      </c>
      <c r="K25" s="58">
        <v>5.2</v>
      </c>
      <c r="L25" s="62">
        <v>374.8</v>
      </c>
      <c r="M25" s="72">
        <v>281.10000000000002</v>
      </c>
      <c r="N25" s="72">
        <v>187.4</v>
      </c>
      <c r="O25" s="73">
        <v>93.7</v>
      </c>
    </row>
    <row r="26" spans="2:15" x14ac:dyDescent="0.3">
      <c r="B26" s="80">
        <v>5.4</v>
      </c>
      <c r="C26" s="82">
        <v>934</v>
      </c>
      <c r="D26" s="82">
        <v>847.2</v>
      </c>
      <c r="E26" s="82">
        <v>756</v>
      </c>
      <c r="F26" s="82">
        <v>656</v>
      </c>
      <c r="G26" s="82">
        <v>378</v>
      </c>
      <c r="H26" s="82">
        <v>186.8</v>
      </c>
      <c r="I26" s="85">
        <v>141.19999999999999</v>
      </c>
      <c r="K26" s="58">
        <v>5.4</v>
      </c>
      <c r="L26" s="67">
        <v>373.6</v>
      </c>
      <c r="M26" s="72">
        <v>280.2</v>
      </c>
      <c r="N26" s="72">
        <v>186.8</v>
      </c>
      <c r="O26" s="73">
        <v>93.4</v>
      </c>
    </row>
    <row r="27" spans="2:15" x14ac:dyDescent="0.3">
      <c r="B27" s="80">
        <v>5.6</v>
      </c>
      <c r="C27" s="82">
        <v>931</v>
      </c>
      <c r="D27" s="82">
        <v>844.8</v>
      </c>
      <c r="E27" s="82">
        <v>754</v>
      </c>
      <c r="F27" s="82">
        <v>654</v>
      </c>
      <c r="G27" s="82">
        <v>377</v>
      </c>
      <c r="H27" s="82">
        <v>186.2</v>
      </c>
      <c r="I27" s="85">
        <v>140.80000000000001</v>
      </c>
      <c r="K27" s="58">
        <v>5.6</v>
      </c>
      <c r="L27" s="67">
        <v>372.4</v>
      </c>
      <c r="M27" s="72">
        <v>279.3</v>
      </c>
      <c r="N27" s="72">
        <v>186.2</v>
      </c>
      <c r="O27" s="73">
        <v>93.1</v>
      </c>
    </row>
    <row r="28" spans="2:15" x14ac:dyDescent="0.3">
      <c r="B28" s="80">
        <v>5.8</v>
      </c>
      <c r="C28" s="82">
        <v>928</v>
      </c>
      <c r="D28" s="82">
        <v>842.4</v>
      </c>
      <c r="E28" s="82">
        <v>752</v>
      </c>
      <c r="F28" s="82">
        <v>652</v>
      </c>
      <c r="G28" s="82">
        <v>376</v>
      </c>
      <c r="H28" s="82">
        <v>185.6</v>
      </c>
      <c r="I28" s="85">
        <v>140.4</v>
      </c>
      <c r="K28" s="58">
        <v>5.8</v>
      </c>
      <c r="L28" s="67">
        <v>371.2</v>
      </c>
      <c r="M28" s="72">
        <v>278.39999999999998</v>
      </c>
      <c r="N28" s="72">
        <v>185.6</v>
      </c>
      <c r="O28" s="73">
        <v>92.8</v>
      </c>
    </row>
    <row r="29" spans="2:15" x14ac:dyDescent="0.3">
      <c r="B29" s="80">
        <v>6</v>
      </c>
      <c r="C29" s="82">
        <v>925</v>
      </c>
      <c r="D29" s="82">
        <v>840</v>
      </c>
      <c r="E29" s="82">
        <v>750</v>
      </c>
      <c r="F29" s="82">
        <v>650</v>
      </c>
      <c r="G29" s="82">
        <v>375</v>
      </c>
      <c r="H29" s="82">
        <v>185</v>
      </c>
      <c r="I29" s="85">
        <v>140</v>
      </c>
      <c r="K29" s="58">
        <v>6</v>
      </c>
      <c r="L29" s="67">
        <v>370</v>
      </c>
      <c r="M29" s="74">
        <v>277.5</v>
      </c>
      <c r="N29" s="74">
        <v>185</v>
      </c>
      <c r="O29" s="75">
        <v>92.5</v>
      </c>
    </row>
    <row r="30" spans="2:15" x14ac:dyDescent="0.3">
      <c r="B30" s="80">
        <v>6.2</v>
      </c>
      <c r="C30" s="82">
        <v>922</v>
      </c>
      <c r="D30" s="82">
        <v>796</v>
      </c>
      <c r="E30" s="86">
        <v>705</v>
      </c>
      <c r="F30" s="82">
        <v>648</v>
      </c>
      <c r="G30" s="82">
        <v>374</v>
      </c>
      <c r="H30" s="82">
        <v>184.4</v>
      </c>
      <c r="I30" s="85">
        <v>139.6</v>
      </c>
      <c r="K30" s="58">
        <v>6.2</v>
      </c>
      <c r="L30" s="62">
        <v>356</v>
      </c>
      <c r="M30" s="66">
        <v>264</v>
      </c>
      <c r="N30" s="66">
        <v>173</v>
      </c>
      <c r="O30" s="75">
        <v>87</v>
      </c>
    </row>
    <row r="31" spans="2:15" x14ac:dyDescent="0.3">
      <c r="B31" s="80">
        <v>6.4</v>
      </c>
      <c r="C31" s="82">
        <v>919</v>
      </c>
      <c r="D31" s="82">
        <v>752</v>
      </c>
      <c r="E31" s="86">
        <v>660</v>
      </c>
      <c r="F31" s="82">
        <v>646</v>
      </c>
      <c r="G31" s="82">
        <v>373</v>
      </c>
      <c r="H31" s="82">
        <v>183.8</v>
      </c>
      <c r="I31" s="85">
        <v>139.19999999999999</v>
      </c>
      <c r="K31" s="58">
        <v>6.4</v>
      </c>
      <c r="L31" s="67">
        <v>342</v>
      </c>
      <c r="M31" s="66">
        <v>250.5</v>
      </c>
      <c r="N31" s="66">
        <v>161</v>
      </c>
      <c r="O31" s="75">
        <v>81.5</v>
      </c>
    </row>
    <row r="32" spans="2:15" x14ac:dyDescent="0.3">
      <c r="B32" s="80">
        <v>6.6</v>
      </c>
      <c r="C32" s="82">
        <v>916</v>
      </c>
      <c r="D32" s="82">
        <v>708</v>
      </c>
      <c r="E32" s="86">
        <v>615</v>
      </c>
      <c r="F32" s="82">
        <v>644</v>
      </c>
      <c r="G32" s="82">
        <v>372</v>
      </c>
      <c r="H32" s="82">
        <v>183.2</v>
      </c>
      <c r="I32" s="85">
        <v>138.80000000000001</v>
      </c>
      <c r="K32" s="58">
        <v>6.6</v>
      </c>
      <c r="L32" s="67">
        <v>328</v>
      </c>
      <c r="M32" s="66">
        <v>237</v>
      </c>
      <c r="N32" s="66">
        <v>149</v>
      </c>
      <c r="O32" s="75">
        <v>76</v>
      </c>
    </row>
    <row r="33" spans="2:15" x14ac:dyDescent="0.3">
      <c r="B33" s="80">
        <v>6.8</v>
      </c>
      <c r="C33" s="82">
        <v>913</v>
      </c>
      <c r="D33" s="82">
        <v>664</v>
      </c>
      <c r="E33" s="86">
        <v>570</v>
      </c>
      <c r="F33" s="82">
        <v>642</v>
      </c>
      <c r="G33" s="82">
        <v>371</v>
      </c>
      <c r="H33" s="82">
        <v>182.6</v>
      </c>
      <c r="I33" s="85">
        <v>138.4</v>
      </c>
      <c r="K33" s="58">
        <v>6.8</v>
      </c>
      <c r="L33" s="67">
        <v>314</v>
      </c>
      <c r="M33" s="66">
        <v>223.5</v>
      </c>
      <c r="N33" s="66">
        <v>137</v>
      </c>
      <c r="O33" s="75">
        <v>70.5</v>
      </c>
    </row>
    <row r="34" spans="2:15" x14ac:dyDescent="0.3">
      <c r="B34" s="80">
        <v>7</v>
      </c>
      <c r="C34" s="82">
        <v>910</v>
      </c>
      <c r="D34" s="82">
        <v>620</v>
      </c>
      <c r="E34" s="86">
        <v>525</v>
      </c>
      <c r="F34" s="82">
        <v>640</v>
      </c>
      <c r="G34" s="82">
        <v>370</v>
      </c>
      <c r="H34" s="82">
        <v>182</v>
      </c>
      <c r="I34" s="85">
        <v>138</v>
      </c>
      <c r="K34" s="58">
        <v>7</v>
      </c>
      <c r="L34" s="67">
        <v>300</v>
      </c>
      <c r="M34" s="66">
        <v>210</v>
      </c>
      <c r="N34" s="66">
        <v>125</v>
      </c>
      <c r="O34" s="75">
        <v>65</v>
      </c>
    </row>
    <row r="35" spans="2:15" x14ac:dyDescent="0.3">
      <c r="B35" s="80">
        <v>7.2</v>
      </c>
      <c r="C35" s="82">
        <v>830</v>
      </c>
      <c r="D35" s="82">
        <v>560</v>
      </c>
      <c r="E35" s="86">
        <v>474</v>
      </c>
      <c r="F35" s="82">
        <v>582.4</v>
      </c>
      <c r="G35" s="82">
        <v>336</v>
      </c>
      <c r="H35" s="82">
        <v>165.6</v>
      </c>
      <c r="I35" s="85">
        <v>125.6</v>
      </c>
      <c r="K35" s="58">
        <v>7.2</v>
      </c>
      <c r="L35" s="62">
        <v>270</v>
      </c>
      <c r="M35" s="66">
        <v>192</v>
      </c>
      <c r="N35" s="66">
        <v>113</v>
      </c>
      <c r="O35" s="75">
        <v>58</v>
      </c>
    </row>
    <row r="36" spans="2:15" x14ac:dyDescent="0.3">
      <c r="B36" s="80">
        <v>7.4</v>
      </c>
      <c r="C36" s="82">
        <v>750</v>
      </c>
      <c r="D36" s="82">
        <v>500</v>
      </c>
      <c r="E36" s="86">
        <v>423</v>
      </c>
      <c r="F36" s="82">
        <v>524.79999999999995</v>
      </c>
      <c r="G36" s="82">
        <v>302</v>
      </c>
      <c r="H36" s="82">
        <v>149.19999999999999</v>
      </c>
      <c r="I36" s="85">
        <v>113.2</v>
      </c>
      <c r="K36" s="58">
        <v>7.4</v>
      </c>
      <c r="L36" s="67">
        <v>240</v>
      </c>
      <c r="M36" s="66">
        <v>174</v>
      </c>
      <c r="N36" s="66">
        <v>101</v>
      </c>
      <c r="O36" s="75">
        <v>51</v>
      </c>
    </row>
    <row r="37" spans="2:15" x14ac:dyDescent="0.3">
      <c r="B37" s="80">
        <v>7.6</v>
      </c>
      <c r="C37" s="82">
        <v>670</v>
      </c>
      <c r="D37" s="82">
        <v>440</v>
      </c>
      <c r="E37" s="86">
        <v>372</v>
      </c>
      <c r="F37" s="82">
        <v>467.2</v>
      </c>
      <c r="G37" s="82">
        <v>268</v>
      </c>
      <c r="H37" s="82">
        <v>132.80000000000001</v>
      </c>
      <c r="I37" s="85">
        <v>100.8</v>
      </c>
      <c r="K37" s="58">
        <v>7.6</v>
      </c>
      <c r="L37" s="67">
        <v>210</v>
      </c>
      <c r="M37" s="66">
        <v>156</v>
      </c>
      <c r="N37" s="66">
        <v>89</v>
      </c>
      <c r="O37" s="75">
        <v>44</v>
      </c>
    </row>
    <row r="38" spans="2:15" x14ac:dyDescent="0.3">
      <c r="B38" s="80">
        <v>7.8</v>
      </c>
      <c r="C38" s="82">
        <v>590</v>
      </c>
      <c r="D38" s="82">
        <v>380</v>
      </c>
      <c r="E38" s="86">
        <v>321</v>
      </c>
      <c r="F38" s="82">
        <v>409.6</v>
      </c>
      <c r="G38" s="82">
        <v>234</v>
      </c>
      <c r="H38" s="82">
        <v>116.4</v>
      </c>
      <c r="I38" s="85">
        <v>88.4</v>
      </c>
      <c r="K38" s="58">
        <v>7.8</v>
      </c>
      <c r="L38" s="67">
        <v>180</v>
      </c>
      <c r="M38" s="66">
        <v>138</v>
      </c>
      <c r="N38" s="66">
        <v>77</v>
      </c>
      <c r="O38" s="75">
        <v>37</v>
      </c>
    </row>
    <row r="39" spans="2:15" x14ac:dyDescent="0.3">
      <c r="B39" s="80">
        <v>8</v>
      </c>
      <c r="C39" s="82">
        <v>510</v>
      </c>
      <c r="D39" s="82">
        <v>320</v>
      </c>
      <c r="E39" s="86">
        <v>270</v>
      </c>
      <c r="F39" s="82">
        <v>352</v>
      </c>
      <c r="G39" s="82">
        <v>200</v>
      </c>
      <c r="H39" s="82">
        <v>100</v>
      </c>
      <c r="I39" s="85">
        <v>76</v>
      </c>
      <c r="K39" s="58">
        <v>8</v>
      </c>
      <c r="L39" s="67">
        <v>150</v>
      </c>
      <c r="M39" s="66">
        <v>120</v>
      </c>
      <c r="N39" s="66">
        <v>65</v>
      </c>
      <c r="O39" s="75">
        <v>30</v>
      </c>
    </row>
    <row r="40" spans="2:15" x14ac:dyDescent="0.3">
      <c r="B40" s="80">
        <v>8.1999999999999993</v>
      </c>
      <c r="C40" s="82">
        <v>408</v>
      </c>
      <c r="D40" s="82">
        <v>256</v>
      </c>
      <c r="E40" s="86">
        <v>216</v>
      </c>
      <c r="F40" s="82">
        <v>281.60000000000002</v>
      </c>
      <c r="G40" s="82">
        <v>160</v>
      </c>
      <c r="H40" s="82">
        <v>80</v>
      </c>
      <c r="I40" s="85">
        <v>60.8</v>
      </c>
      <c r="K40" s="58">
        <v>8.1999999999999993</v>
      </c>
      <c r="L40" s="67">
        <v>120</v>
      </c>
      <c r="M40" s="66">
        <v>96</v>
      </c>
      <c r="N40" s="66">
        <v>52</v>
      </c>
      <c r="O40" s="75">
        <v>24</v>
      </c>
    </row>
    <row r="41" spans="2:15" x14ac:dyDescent="0.3">
      <c r="B41" s="80">
        <v>8.4</v>
      </c>
      <c r="C41" s="82">
        <v>306</v>
      </c>
      <c r="D41" s="82">
        <v>192</v>
      </c>
      <c r="E41" s="86">
        <v>162</v>
      </c>
      <c r="F41" s="82">
        <v>211.2</v>
      </c>
      <c r="G41" s="82">
        <v>120</v>
      </c>
      <c r="H41" s="82">
        <v>60</v>
      </c>
      <c r="I41" s="85">
        <v>45.6</v>
      </c>
      <c r="K41" s="58">
        <v>8.4</v>
      </c>
      <c r="L41" s="67">
        <v>90</v>
      </c>
      <c r="M41" s="66">
        <v>72</v>
      </c>
      <c r="N41" s="66">
        <v>39</v>
      </c>
      <c r="O41" s="75">
        <v>18</v>
      </c>
    </row>
    <row r="42" spans="2:15" x14ac:dyDescent="0.3">
      <c r="B42" s="80">
        <v>8.6</v>
      </c>
      <c r="C42" s="82">
        <v>204</v>
      </c>
      <c r="D42" s="82">
        <v>128</v>
      </c>
      <c r="E42" s="86">
        <v>108</v>
      </c>
      <c r="F42" s="82">
        <v>140.80000000000001</v>
      </c>
      <c r="G42" s="82">
        <v>80</v>
      </c>
      <c r="H42" s="82">
        <v>40</v>
      </c>
      <c r="I42" s="85">
        <v>30.4</v>
      </c>
      <c r="K42" s="58">
        <v>8.6</v>
      </c>
      <c r="L42" s="67">
        <v>60</v>
      </c>
      <c r="M42" s="66">
        <v>48</v>
      </c>
      <c r="N42" s="66">
        <v>26</v>
      </c>
      <c r="O42" s="75">
        <v>12</v>
      </c>
    </row>
    <row r="43" spans="2:15" x14ac:dyDescent="0.3">
      <c r="B43" s="80">
        <v>8.8000000000000007</v>
      </c>
      <c r="C43" s="82">
        <v>102</v>
      </c>
      <c r="D43" s="82">
        <v>64</v>
      </c>
      <c r="E43" s="86">
        <v>54</v>
      </c>
      <c r="F43" s="82">
        <v>70.400000000000006</v>
      </c>
      <c r="G43" s="82">
        <v>40</v>
      </c>
      <c r="H43" s="82">
        <v>20</v>
      </c>
      <c r="I43" s="85">
        <v>15.2</v>
      </c>
      <c r="K43" s="58">
        <v>8.8000000000000007</v>
      </c>
      <c r="L43" s="67">
        <v>30</v>
      </c>
      <c r="M43" s="66">
        <v>24</v>
      </c>
      <c r="N43" s="66">
        <v>13</v>
      </c>
      <c r="O43" s="75">
        <v>6</v>
      </c>
    </row>
    <row r="44" spans="2:15" ht="17.25" thickBot="1" x14ac:dyDescent="0.35">
      <c r="B44" s="80">
        <v>9</v>
      </c>
      <c r="C44" s="83">
        <v>0</v>
      </c>
      <c r="D44" s="83">
        <v>0</v>
      </c>
      <c r="E44" s="87">
        <v>0</v>
      </c>
      <c r="F44" s="83">
        <v>0</v>
      </c>
      <c r="G44" s="83">
        <v>0</v>
      </c>
      <c r="H44" s="83">
        <v>0</v>
      </c>
      <c r="I44" s="88">
        <v>0</v>
      </c>
      <c r="K44" s="58">
        <v>9</v>
      </c>
      <c r="L44" s="61">
        <v>0</v>
      </c>
      <c r="M44" s="61">
        <v>0</v>
      </c>
      <c r="N44" s="61">
        <v>0</v>
      </c>
      <c r="O44" s="63">
        <v>0</v>
      </c>
    </row>
    <row r="45" spans="2:15" ht="17.25" thickTop="1" x14ac:dyDescent="0.3"/>
  </sheetData>
  <mergeCells count="4">
    <mergeCell ref="B2:B3"/>
    <mergeCell ref="K2:K3"/>
    <mergeCell ref="L2:O2"/>
    <mergeCell ref="C2:I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페이지" ma:contentTypeID="0x010100C568DB52D9D0A14D9B2FDCC96666E9F2007948130EC3DB064584E219954237AF3900980C0A134731A44088935EF053EFDF40" ma:contentTypeVersion="0" ma:contentTypeDescription="페이지는 게시 리소스 기능을 사용하여 만든 시스템 콘텐츠 형식 서식 파일입니다. 게시 기능으로 만든 모든 페이지 라이브러리에는 페이지의 열 서식 파일이 추가됩니다." ma:contentTypeScope="" ma:versionID="7ce6447794e5aa7d9d7e5a07b9051f5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0829a3bcf5e4259536eeb5e835eeab5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설명" ma:internalName="Comments">
      <xsd:simpleType>
        <xsd:restriction base="dms:Note"/>
      </xsd:simpleType>
    </xsd:element>
    <xsd:element name="PublishingStartDate" ma:index="9" nillable="true" ma:displayName="시작 날짜 예약" ma:internalName="PublishingStartDate">
      <xsd:simpleType>
        <xsd:restriction base="dms:Unknown"/>
      </xsd:simpleType>
    </xsd:element>
    <xsd:element name="PublishingExpirationDate" ma:index="10" nillable="true" ma:displayName="종료 날짜 예약" ma:internalName="PublishingExpirationDate">
      <xsd:simpleType>
        <xsd:restriction base="dms:Unknown"/>
      </xsd:simpleType>
    </xsd:element>
    <xsd:element name="PublishingContact" ma:index="11" nillable="true" ma:displayName="담당자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담당자 전자 메일 주소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담당자 이름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담당자 사진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페이지 레이아웃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변형 그룹 ID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변형 관계 링크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이미지 롤업" ma:internalName="PublishingRollupImage">
      <xsd:simpleType>
        <xsd:restriction base="dms:Unknown"/>
      </xsd:simpleType>
    </xsd:element>
    <xsd:element name="Audience" ma:index="19" nillable="true" ma:displayName="대상 그룹" ma:description="" ma:internalName="Audienc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 ma:readOnly="true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RollupImage xmlns="http://schemas.microsoft.com/sharepoint/v3" xsi:nil="true"/>
    <PublishingContactEmail xmlns="http://schemas.microsoft.com/sharepoint/v3" xsi:nil="true"/>
    <PublishingVariationRelationshipLinkFieldID xmlns="http://schemas.microsoft.com/sharepoint/v3">
      <Url xsi:nil="true"/>
      <Description xsi:nil="true"/>
    </PublishingVariationRelationshipLinkFieldID>
    <PublishingVariationGroupID xmlns="http://schemas.microsoft.com/sharepoint/v3" xsi:nil="true"/>
    <Audience xmlns="http://schemas.microsoft.com/sharepoint/v3" xsi:nil="true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Comment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47DED-AEE4-4087-8730-2AB6FAC03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FDA07BF-6AA2-4064-AB1F-E98506EFD169}">
  <ds:schemaRefs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22028D-AA6B-4463-8DA8-2DB6E2364D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성적입력</vt:lpstr>
      <vt:lpstr>등급기준표</vt:lpstr>
      <vt:lpstr>등급기준표2</vt:lpstr>
      <vt:lpstr>Sheet1</vt:lpstr>
      <vt:lpstr>성적입력!Print_Area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김환덕</dc:creator>
  <cp:lastModifiedBy>Windows User</cp:lastModifiedBy>
  <cp:lastPrinted>2017-03-28T04:26:30Z</cp:lastPrinted>
  <dcterms:created xsi:type="dcterms:W3CDTF">2010-03-23T00:34:32Z</dcterms:created>
  <dcterms:modified xsi:type="dcterms:W3CDTF">2025-07-10T04:44:20Z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0x010100C568DB52D9D0A14D9B2FDCC96666E9F2007948130EC3DB064584E219954237AF3900980C0A134731A44088935EF053EFDF40</vt:lpwstr>
  </property>
</Properties>
</file>